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52" windowWidth="22980" windowHeight="784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Лист1!$A$7:$AZ$203</definedName>
  </definedNames>
  <calcPr calcId="145621"/>
</workbook>
</file>

<file path=xl/calcChain.xml><?xml version="1.0" encoding="utf-8"?>
<calcChain xmlns="http://schemas.openxmlformats.org/spreadsheetml/2006/main">
  <c r="Y97" i="1" l="1"/>
  <c r="AD69" i="1" l="1"/>
  <c r="AD203" i="1" l="1"/>
  <c r="Y203" i="1"/>
  <c r="AK203" i="1" s="1"/>
  <c r="AL203" i="1" s="1"/>
  <c r="P203" i="1"/>
  <c r="AM202" i="1" l="1"/>
  <c r="AD202" i="1"/>
  <c r="Y202" i="1"/>
  <c r="AK202" i="1" s="1"/>
  <c r="AD201" i="1" l="1"/>
  <c r="AD200" i="1"/>
  <c r="Y201" i="1"/>
  <c r="AK201" i="1" s="1"/>
  <c r="Y200" i="1"/>
  <c r="AK200" i="1" s="1"/>
  <c r="AD70" i="1" l="1"/>
  <c r="AM199" i="1" l="1"/>
  <c r="AD199" i="1"/>
  <c r="Y199" i="1"/>
  <c r="AK199" i="1" s="1"/>
  <c r="P199" i="1"/>
  <c r="AM198" i="1" l="1"/>
  <c r="AD198" i="1"/>
  <c r="Y198" i="1"/>
  <c r="AK198" i="1" s="1"/>
  <c r="P198" i="1"/>
  <c r="AD197" i="1" l="1"/>
  <c r="AM197" i="1"/>
  <c r="Y197" i="1"/>
  <c r="AK197" i="1" s="1"/>
  <c r="P197" i="1"/>
  <c r="AM196" i="1" l="1"/>
  <c r="AD196" i="1"/>
  <c r="Y196" i="1"/>
  <c r="AK196" i="1" s="1"/>
  <c r="AM195" i="1" l="1"/>
  <c r="AD195" i="1"/>
  <c r="Y195" i="1"/>
  <c r="AK195" i="1" s="1"/>
  <c r="AD43" i="1" l="1"/>
  <c r="AD59" i="1"/>
  <c r="AM193" i="1"/>
  <c r="Y193" i="1"/>
  <c r="AK193" i="1" s="1"/>
  <c r="P193" i="1"/>
  <c r="AD193" i="1"/>
  <c r="AM192" i="1" l="1"/>
  <c r="Y192" i="1"/>
  <c r="AK192" i="1" s="1"/>
  <c r="P192" i="1"/>
  <c r="AD192" i="1"/>
  <c r="AM191" i="1" l="1"/>
  <c r="AD191" i="1"/>
  <c r="Y191" i="1"/>
  <c r="AK191" i="1" s="1"/>
  <c r="P191" i="1"/>
  <c r="AD190" i="1" l="1"/>
  <c r="Y190" i="1"/>
  <c r="AK190" i="1" s="1"/>
  <c r="AL190" i="1" s="1"/>
  <c r="P190" i="1"/>
  <c r="AD189" i="1"/>
  <c r="Y189" i="1"/>
  <c r="AK189" i="1" s="1"/>
  <c r="AL189" i="1" s="1"/>
  <c r="P189" i="1"/>
  <c r="AD188" i="1"/>
  <c r="Y188" i="1"/>
  <c r="AK188" i="1" s="1"/>
  <c r="AL188" i="1" s="1"/>
  <c r="P188" i="1"/>
  <c r="AD187" i="1"/>
  <c r="Y187" i="1"/>
  <c r="AK187" i="1" s="1"/>
  <c r="AL187" i="1" s="1"/>
  <c r="P187" i="1"/>
  <c r="AD37" i="1" l="1"/>
  <c r="AD186" i="1" l="1"/>
  <c r="Y186" i="1"/>
  <c r="AK186" i="1" s="1"/>
  <c r="P186" i="1"/>
  <c r="AD185" i="1"/>
  <c r="Y185" i="1"/>
  <c r="AK185" i="1" s="1"/>
  <c r="P185" i="1"/>
  <c r="AD184" i="1"/>
  <c r="Y184" i="1"/>
  <c r="AK184" i="1" s="1"/>
  <c r="P184" i="1"/>
  <c r="AD183" i="1" l="1"/>
  <c r="Y183" i="1"/>
  <c r="AK183" i="1" s="1"/>
  <c r="P183" i="1"/>
  <c r="AD182" i="1"/>
  <c r="Y182" i="1"/>
  <c r="AK182" i="1" s="1"/>
  <c r="P182" i="1"/>
  <c r="AD181" i="1"/>
  <c r="Y181" i="1"/>
  <c r="AK181" i="1" s="1"/>
  <c r="P181" i="1"/>
  <c r="AD180" i="1"/>
  <c r="Y180" i="1"/>
  <c r="AK180" i="1" s="1"/>
  <c r="P180" i="1"/>
  <c r="AD179" i="1"/>
  <c r="Y179" i="1"/>
  <c r="AK179" i="1" s="1"/>
  <c r="P179" i="1"/>
  <c r="AD178" i="1"/>
  <c r="Y178" i="1"/>
  <c r="AK178" i="1" s="1"/>
  <c r="P178" i="1"/>
  <c r="P177" i="1" l="1"/>
  <c r="Y177" i="1"/>
  <c r="AK177" i="1" s="1"/>
  <c r="AD177" i="1"/>
  <c r="AD176" i="1" l="1"/>
  <c r="Y176" i="1"/>
  <c r="AK176" i="1" s="1"/>
  <c r="P176" i="1"/>
  <c r="AD174" i="1" l="1"/>
  <c r="Y174" i="1"/>
  <c r="AK174" i="1" s="1"/>
  <c r="AL174" i="1" s="1"/>
  <c r="AM174" i="1" s="1"/>
  <c r="R174" i="1"/>
  <c r="S174" i="1" s="1"/>
  <c r="P174" i="1"/>
  <c r="AD173" i="1" l="1"/>
  <c r="Y173" i="1"/>
  <c r="AK173" i="1" s="1"/>
  <c r="AL173" i="1" s="1"/>
  <c r="AM173" i="1" s="1"/>
  <c r="P173" i="1"/>
  <c r="AD171" i="1" l="1"/>
  <c r="AL172" i="1"/>
  <c r="AM172" i="1" s="1"/>
  <c r="AD172" i="1"/>
  <c r="Y172" i="1"/>
  <c r="O172" i="1"/>
  <c r="Y171" i="1" l="1"/>
  <c r="AK171" i="1" s="1"/>
  <c r="AL171" i="1" s="1"/>
  <c r="AM171" i="1" s="1"/>
  <c r="P171" i="1"/>
  <c r="AD170" i="1" l="1"/>
  <c r="O170" i="1"/>
  <c r="P170" i="1" s="1"/>
  <c r="AD169" i="1" l="1"/>
  <c r="Y169" i="1"/>
  <c r="AK169" i="1" s="1"/>
  <c r="AL169" i="1" s="1"/>
  <c r="AM169" i="1" s="1"/>
  <c r="P169" i="1"/>
  <c r="AD168" i="1" l="1"/>
  <c r="Y168" i="1"/>
  <c r="AK168" i="1" s="1"/>
  <c r="AL168" i="1" s="1"/>
  <c r="AM168" i="1" s="1"/>
  <c r="P168" i="1"/>
  <c r="Y167" i="1" l="1"/>
  <c r="AK167" i="1"/>
  <c r="AL167" i="1" s="1"/>
  <c r="AM167" i="1" s="1"/>
  <c r="AD167" i="1"/>
  <c r="P167" i="1"/>
  <c r="AL166" i="1" l="1"/>
  <c r="AM166" i="1" s="1"/>
  <c r="AD165" i="1" l="1"/>
  <c r="Y165" i="1"/>
  <c r="AK165" i="1" s="1"/>
  <c r="AL165" i="1" s="1"/>
  <c r="AM165" i="1" s="1"/>
  <c r="P165" i="1"/>
  <c r="AD164" i="1" l="1"/>
  <c r="Y164" i="1"/>
  <c r="AK164" i="1" s="1"/>
  <c r="AL164" i="1" s="1"/>
  <c r="AM164" i="1" s="1"/>
  <c r="P164" i="1"/>
  <c r="AD163" i="1" l="1"/>
  <c r="Y163" i="1"/>
  <c r="AK163" i="1" s="1"/>
  <c r="AL163" i="1" s="1"/>
  <c r="AM163" i="1" s="1"/>
  <c r="P163" i="1"/>
  <c r="Y162" i="1" l="1"/>
  <c r="AK162" i="1" s="1"/>
  <c r="AL162" i="1" s="1"/>
  <c r="AM162" i="1" s="1"/>
  <c r="Y161" i="1" l="1"/>
  <c r="AK161" i="1" s="1"/>
  <c r="AL161" i="1" s="1"/>
  <c r="AM161" i="1" s="1"/>
  <c r="P161" i="1"/>
  <c r="AD160" i="1" l="1"/>
  <c r="P160" i="1"/>
  <c r="AK159" i="1" l="1"/>
  <c r="AL159" i="1" s="1"/>
  <c r="AD159" i="1"/>
  <c r="AD158" i="1" l="1"/>
  <c r="Y158" i="1"/>
  <c r="AK158" i="1" s="1"/>
  <c r="AL158" i="1" s="1"/>
  <c r="AM158" i="1" s="1"/>
  <c r="AD157" i="1" l="1"/>
  <c r="P157" i="1"/>
  <c r="Y157" i="1"/>
  <c r="AK157" i="1" s="1"/>
  <c r="AL157" i="1" s="1"/>
  <c r="AM157" i="1" s="1"/>
  <c r="AL156" i="1" l="1"/>
  <c r="AM156" i="1" s="1"/>
  <c r="AD156" i="1"/>
  <c r="P156" i="1"/>
  <c r="AL155" i="1" l="1"/>
  <c r="AM155" i="1" s="1"/>
  <c r="AD155" i="1"/>
  <c r="P155" i="1"/>
  <c r="AD154" i="1" l="1"/>
  <c r="Y154" i="1"/>
  <c r="AK154" i="1" s="1"/>
  <c r="AL154" i="1" s="1"/>
  <c r="AM154" i="1" s="1"/>
  <c r="P154" i="1"/>
  <c r="AD95" i="1" l="1"/>
  <c r="AD94" i="1"/>
  <c r="AD153" i="1" l="1"/>
  <c r="Y153" i="1"/>
  <c r="AK153" i="1" s="1"/>
  <c r="AL153" i="1" s="1"/>
  <c r="AM153" i="1" s="1"/>
  <c r="AD152" i="1" l="1"/>
  <c r="AD151" i="1" l="1"/>
  <c r="Y151" i="1"/>
  <c r="AK151" i="1" s="1"/>
  <c r="AL151" i="1" s="1"/>
  <c r="P151" i="1"/>
  <c r="AL150" i="1" l="1"/>
  <c r="AD150" i="1"/>
  <c r="P150" i="1"/>
  <c r="AD149" i="1" l="1"/>
  <c r="Y149" i="1"/>
  <c r="AK149" i="1" s="1"/>
  <c r="AL149" i="1" s="1"/>
  <c r="AM149" i="1" s="1"/>
  <c r="AK148" i="1" l="1"/>
  <c r="AL148" i="1" s="1"/>
  <c r="AM148" i="1" s="1"/>
  <c r="P148" i="1"/>
  <c r="AK147" i="1" l="1"/>
  <c r="AL147" i="1" s="1"/>
  <c r="AM147" i="1" s="1"/>
  <c r="AD147" i="1"/>
  <c r="P147" i="1"/>
  <c r="AK146" i="1"/>
  <c r="AL146" i="1" s="1"/>
  <c r="AM146" i="1" s="1"/>
  <c r="AD146" i="1"/>
  <c r="P146" i="1"/>
  <c r="Y145" i="1" l="1"/>
  <c r="AK145" i="1" s="1"/>
  <c r="AL145" i="1" s="1"/>
  <c r="AM145" i="1" s="1"/>
  <c r="P145" i="1"/>
  <c r="AL144" i="1" l="1"/>
  <c r="AM144" i="1" s="1"/>
  <c r="AD144" i="1"/>
  <c r="Y144" i="1"/>
  <c r="P144" i="1"/>
  <c r="Y143" i="1" l="1"/>
  <c r="AK143" i="1" s="1"/>
  <c r="AL143" i="1" s="1"/>
  <c r="AM143" i="1" s="1"/>
  <c r="P143" i="1"/>
  <c r="Y142" i="1" l="1"/>
  <c r="P142" i="1"/>
  <c r="AM141" i="1" l="1"/>
  <c r="Y141" i="1"/>
  <c r="P141" i="1"/>
  <c r="AM140" i="1" l="1"/>
  <c r="Y140" i="1"/>
  <c r="P140" i="1"/>
  <c r="Y80" i="1" l="1"/>
  <c r="AM139" i="1"/>
  <c r="Y139" i="1"/>
  <c r="P139" i="1"/>
  <c r="AM138" i="1"/>
  <c r="Y138" i="1"/>
  <c r="P138" i="1"/>
  <c r="Y137" i="1" l="1"/>
  <c r="AK137" i="1" s="1"/>
  <c r="AL137" i="1" s="1"/>
  <c r="P137" i="1"/>
  <c r="AD136" i="1" l="1"/>
  <c r="AH136" i="1"/>
  <c r="Y136" i="1"/>
  <c r="AK136" i="1" s="1"/>
  <c r="AL136" i="1" s="1"/>
  <c r="AM136" i="1" s="1"/>
  <c r="P136" i="1"/>
  <c r="AD135" i="1" l="1"/>
  <c r="Y135" i="1"/>
  <c r="P135" i="1"/>
  <c r="Y134" i="1" l="1"/>
  <c r="AK134" i="1" s="1"/>
  <c r="AL134" i="1" s="1"/>
  <c r="AM134" i="1" s="1"/>
  <c r="P134" i="1"/>
  <c r="AK133" i="1" l="1"/>
  <c r="AL133" i="1" s="1"/>
  <c r="P133" i="1"/>
  <c r="AK132" i="1" l="1"/>
  <c r="AL132" i="1" s="1"/>
  <c r="AM132" i="1" s="1"/>
  <c r="AD131" i="1" l="1"/>
  <c r="P131" i="1"/>
  <c r="AD130" i="1" l="1"/>
  <c r="Y130" i="1"/>
  <c r="AK130" i="1" s="1"/>
  <c r="AL130" i="1" s="1"/>
  <c r="AM130" i="1" s="1"/>
  <c r="P130" i="1"/>
  <c r="AD129" i="1" l="1"/>
  <c r="Y129" i="1"/>
  <c r="AK129" i="1" s="1"/>
  <c r="AL129" i="1" s="1"/>
  <c r="AM129" i="1" s="1"/>
  <c r="P129" i="1"/>
  <c r="AD128" i="1" l="1"/>
  <c r="Y128" i="1"/>
  <c r="AK128" i="1" s="1"/>
  <c r="AL128" i="1" s="1"/>
  <c r="AM128" i="1" s="1"/>
  <c r="P128" i="1"/>
  <c r="AD127" i="1" l="1"/>
  <c r="Y127" i="1"/>
  <c r="AK127" i="1" s="1"/>
  <c r="AL127" i="1" s="1"/>
  <c r="AM127" i="1" s="1"/>
  <c r="P127" i="1"/>
  <c r="AD126" i="1" l="1"/>
  <c r="Y126" i="1"/>
  <c r="AK126" i="1" s="1"/>
  <c r="AL126" i="1" s="1"/>
  <c r="AM126" i="1" s="1"/>
  <c r="P126" i="1"/>
  <c r="Y125" i="1" l="1"/>
  <c r="AK125" i="1" s="1"/>
  <c r="AL125" i="1" s="1"/>
  <c r="AM125" i="1" s="1"/>
  <c r="AK124" i="1" l="1"/>
  <c r="AL124" i="1" s="1"/>
  <c r="AM124" i="1" s="1"/>
  <c r="P124" i="1"/>
  <c r="AD124" i="1"/>
  <c r="P79" i="1" l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78" i="1"/>
  <c r="P74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8" i="1"/>
  <c r="AD123" i="1" l="1"/>
  <c r="Y123" i="1"/>
  <c r="AK123" i="1" s="1"/>
  <c r="AL123" i="1" s="1"/>
  <c r="AM123" i="1" s="1"/>
  <c r="AD122" i="1"/>
  <c r="Y122" i="1"/>
  <c r="AK122" i="1" s="1"/>
  <c r="AL122" i="1" s="1"/>
  <c r="AM122" i="1" s="1"/>
  <c r="AD121" i="1"/>
  <c r="Y121" i="1"/>
  <c r="AK121" i="1" s="1"/>
  <c r="AL121" i="1" s="1"/>
  <c r="AM121" i="1" s="1"/>
  <c r="AD120" i="1"/>
  <c r="Y120" i="1"/>
  <c r="AK120" i="1" s="1"/>
  <c r="AL120" i="1" s="1"/>
  <c r="AM120" i="1" s="1"/>
  <c r="AM99" i="1" l="1"/>
  <c r="AM98" i="1"/>
  <c r="AM97" i="1"/>
  <c r="AM96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70" i="1"/>
  <c r="AM38" i="1"/>
  <c r="AM36" i="1"/>
  <c r="AM28" i="1"/>
  <c r="AM27" i="1"/>
  <c r="AM26" i="1"/>
  <c r="AM25" i="1"/>
  <c r="Y87" i="1"/>
  <c r="AL76" i="1" l="1"/>
  <c r="AL77" i="1"/>
  <c r="AL78" i="1"/>
  <c r="AK87" i="1"/>
  <c r="AL87" i="1" s="1"/>
  <c r="AM87" i="1" s="1"/>
  <c r="AL88" i="1"/>
  <c r="AK96" i="1"/>
  <c r="AK97" i="1"/>
  <c r="AL23" i="1"/>
  <c r="AL24" i="1"/>
  <c r="Y104" i="1" l="1"/>
  <c r="AK104" i="1" s="1"/>
  <c r="AL104" i="1" s="1"/>
  <c r="Y105" i="1"/>
  <c r="AK105" i="1" s="1"/>
  <c r="AL105" i="1" s="1"/>
  <c r="Y106" i="1"/>
  <c r="AK106" i="1" s="1"/>
  <c r="AL106" i="1" s="1"/>
  <c r="Y102" i="1"/>
  <c r="AK102" i="1" s="1"/>
  <c r="AL102" i="1" s="1"/>
  <c r="Y103" i="1"/>
  <c r="AK103" i="1" s="1"/>
  <c r="AL103" i="1" s="1"/>
  <c r="Y99" i="1"/>
  <c r="AK99" i="1" s="1"/>
  <c r="Y100" i="1"/>
  <c r="AK100" i="1" s="1"/>
  <c r="Y101" i="1"/>
  <c r="AK101" i="1" s="1"/>
  <c r="AL101" i="1" s="1"/>
  <c r="Y98" i="1"/>
  <c r="AK98" i="1" s="1"/>
  <c r="Y94" i="1"/>
  <c r="AK94" i="1" s="1"/>
  <c r="AL94" i="1" s="1"/>
  <c r="Y95" i="1"/>
  <c r="AK95" i="1" s="1"/>
  <c r="AL95" i="1" s="1"/>
  <c r="Y82" i="1"/>
  <c r="AK82" i="1" s="1"/>
  <c r="AL82" i="1" s="1"/>
  <c r="Y81" i="1"/>
  <c r="AK81" i="1" s="1"/>
  <c r="AL81" i="1" s="1"/>
  <c r="Y70" i="1"/>
  <c r="AK70" i="1" s="1"/>
  <c r="Y66" i="1"/>
  <c r="AK66" i="1" s="1"/>
  <c r="Y67" i="1"/>
  <c r="AK67" i="1" s="1"/>
  <c r="Y68" i="1"/>
  <c r="AK68" i="1" s="1"/>
  <c r="AK69" i="1"/>
  <c r="AL69" i="1" s="1"/>
  <c r="Y60" i="1"/>
  <c r="AK60" i="1" s="1"/>
  <c r="Y61" i="1"/>
  <c r="AK61" i="1" s="1"/>
  <c r="Y62" i="1"/>
  <c r="AK62" i="1" s="1"/>
  <c r="Y63" i="1"/>
  <c r="AK63" i="1" s="1"/>
  <c r="Y64" i="1"/>
  <c r="AK64" i="1" s="1"/>
  <c r="Y65" i="1"/>
  <c r="AK65" i="1" s="1"/>
  <c r="Y56" i="1"/>
  <c r="AK56" i="1" s="1"/>
  <c r="Y57" i="1"/>
  <c r="AK57" i="1" s="1"/>
  <c r="Y58" i="1"/>
  <c r="AK58" i="1" s="1"/>
  <c r="Y59" i="1"/>
  <c r="AK59" i="1" s="1"/>
  <c r="Y51" i="1"/>
  <c r="AK51" i="1" s="1"/>
  <c r="Y52" i="1"/>
  <c r="AK52" i="1" s="1"/>
  <c r="Y53" i="1"/>
  <c r="AK53" i="1" s="1"/>
  <c r="Y54" i="1"/>
  <c r="AK54" i="1" s="1"/>
  <c r="Y55" i="1"/>
  <c r="AK55" i="1" s="1"/>
  <c r="Y46" i="1"/>
  <c r="AK46" i="1" s="1"/>
  <c r="Y47" i="1"/>
  <c r="AK47" i="1" s="1"/>
  <c r="Y48" i="1"/>
  <c r="AK48" i="1" s="1"/>
  <c r="Y49" i="1"/>
  <c r="AK49" i="1" s="1"/>
  <c r="Y50" i="1"/>
  <c r="AK50" i="1" s="1"/>
  <c r="Y39" i="1"/>
  <c r="AK39" i="1" s="1"/>
  <c r="Y40" i="1"/>
  <c r="AK40" i="1" s="1"/>
  <c r="Y41" i="1"/>
  <c r="AK41" i="1" s="1"/>
  <c r="Y42" i="1"/>
  <c r="AK42" i="1" s="1"/>
  <c r="Y43" i="1"/>
  <c r="AK43" i="1" s="1"/>
  <c r="Y44" i="1"/>
  <c r="AK44" i="1" s="1"/>
  <c r="Y45" i="1"/>
  <c r="AK45" i="1" s="1"/>
  <c r="Y33" i="1"/>
  <c r="AK33" i="1" s="1"/>
  <c r="Y34" i="1"/>
  <c r="AK34" i="1" s="1"/>
  <c r="Y35" i="1"/>
  <c r="AK35" i="1" s="1"/>
  <c r="Y36" i="1"/>
  <c r="AK36" i="1" s="1"/>
  <c r="Y37" i="1"/>
  <c r="AK37" i="1" s="1"/>
  <c r="Y38" i="1"/>
  <c r="AK38" i="1" s="1"/>
  <c r="Y27" i="1"/>
  <c r="AK27" i="1" s="1"/>
  <c r="Y28" i="1"/>
  <c r="AK28" i="1" s="1"/>
  <c r="Y29" i="1"/>
  <c r="AK29" i="1" s="1"/>
  <c r="Y30" i="1"/>
  <c r="AK30" i="1" s="1"/>
  <c r="Y31" i="1"/>
  <c r="AK31" i="1" s="1"/>
  <c r="Y32" i="1"/>
  <c r="AK32" i="1" s="1"/>
  <c r="Y26" i="1"/>
  <c r="AK26" i="1" s="1"/>
  <c r="Y25" i="1"/>
  <c r="AK25" i="1" s="1"/>
  <c r="Y119" i="1" l="1"/>
  <c r="Y118" i="1"/>
  <c r="Y117" i="1"/>
  <c r="Y116" i="1"/>
  <c r="Y115" i="1"/>
  <c r="Y114" i="1"/>
  <c r="Y113" i="1"/>
  <c r="Y112" i="1"/>
  <c r="Y111" i="1"/>
  <c r="AK111" i="1" l="1"/>
  <c r="AL111" i="1" s="1"/>
  <c r="AM111" i="1" s="1"/>
  <c r="AK113" i="1"/>
  <c r="AL113" i="1" s="1"/>
  <c r="AM113" i="1" s="1"/>
  <c r="AK117" i="1"/>
  <c r="AL117" i="1" s="1"/>
  <c r="AM117" i="1" s="1"/>
  <c r="AK119" i="1"/>
  <c r="AL119" i="1" s="1"/>
  <c r="AM119" i="1" s="1"/>
  <c r="AK112" i="1"/>
  <c r="AL112" i="1" s="1"/>
  <c r="AM112" i="1" s="1"/>
  <c r="AK114" i="1"/>
  <c r="AL114" i="1" s="1"/>
  <c r="AM114" i="1" s="1"/>
  <c r="AK116" i="1"/>
  <c r="AL116" i="1" s="1"/>
  <c r="AM116" i="1" s="1"/>
  <c r="AK118" i="1"/>
  <c r="AL118" i="1" s="1"/>
  <c r="AM118" i="1" s="1"/>
  <c r="AK115" i="1"/>
  <c r="AL115" i="1" s="1"/>
  <c r="AM115" i="1" s="1"/>
  <c r="Y110" i="1"/>
  <c r="Y109" i="1"/>
  <c r="Y108" i="1"/>
  <c r="AM106" i="1"/>
  <c r="AM105" i="1"/>
  <c r="AM104" i="1"/>
  <c r="AM103" i="1"/>
  <c r="AM102" i="1"/>
  <c r="AM101" i="1"/>
  <c r="Y93" i="1"/>
  <c r="AK93" i="1" s="1"/>
  <c r="AL93" i="1" s="1"/>
  <c r="AM93" i="1" s="1"/>
  <c r="Y92" i="1"/>
  <c r="Y91" i="1"/>
  <c r="Y90" i="1"/>
  <c r="AK90" i="1" l="1"/>
  <c r="AL90" i="1" s="1"/>
  <c r="AM90" i="1" s="1"/>
  <c r="AK92" i="1"/>
  <c r="AL92" i="1" s="1"/>
  <c r="AM92" i="1" s="1"/>
  <c r="AK108" i="1"/>
  <c r="AL108" i="1" s="1"/>
  <c r="AM108" i="1" s="1"/>
  <c r="AK110" i="1"/>
  <c r="AL110" i="1" s="1"/>
  <c r="AM110" i="1" s="1"/>
  <c r="AK91" i="1"/>
  <c r="AL91" i="1" s="1"/>
  <c r="AM91" i="1" s="1"/>
  <c r="AK107" i="1"/>
  <c r="AL107" i="1" s="1"/>
  <c r="AM107" i="1" s="1"/>
  <c r="AK109" i="1"/>
  <c r="AL109" i="1" s="1"/>
  <c r="AM109" i="1" s="1"/>
  <c r="AM95" i="1"/>
  <c r="AM94" i="1"/>
  <c r="AK80" i="1"/>
  <c r="AL80" i="1" s="1"/>
  <c r="Y79" i="1"/>
  <c r="AK79" i="1" s="1"/>
  <c r="AL79" i="1" s="1"/>
  <c r="AL75" i="1"/>
  <c r="AK74" i="1"/>
  <c r="AL74" i="1" s="1"/>
  <c r="AM74" i="1" s="1"/>
  <c r="Y73" i="1"/>
  <c r="AK73" i="1" s="1"/>
  <c r="AL73" i="1" s="1"/>
  <c r="AL72" i="1"/>
  <c r="AL71" i="1"/>
  <c r="Y83" i="1" l="1"/>
  <c r="Y84" i="1"/>
  <c r="Y85" i="1"/>
  <c r="Y86" i="1"/>
  <c r="Y89" i="1"/>
  <c r="AK89" i="1" s="1"/>
  <c r="AL89" i="1" s="1"/>
  <c r="AK86" i="1" l="1"/>
  <c r="AL86" i="1" s="1"/>
  <c r="AM86" i="1" s="1"/>
  <c r="AK84" i="1"/>
  <c r="AL84" i="1" s="1"/>
  <c r="AM84" i="1" s="1"/>
  <c r="AK85" i="1"/>
  <c r="AL85" i="1" s="1"/>
  <c r="AM85" i="1" s="1"/>
  <c r="AK83" i="1"/>
  <c r="AL83" i="1" s="1"/>
  <c r="AM83" i="1" s="1"/>
  <c r="AT22" i="1"/>
  <c r="AD22" i="1"/>
  <c r="Y22" i="1"/>
  <c r="AK22" i="1" s="1"/>
  <c r="AL22" i="1" s="1"/>
  <c r="AM22" i="1" s="1"/>
  <c r="AT21" i="1"/>
  <c r="AD21" i="1"/>
  <c r="Y21" i="1"/>
  <c r="AK21" i="1" s="1"/>
  <c r="AL21" i="1" s="1"/>
  <c r="AM21" i="1" s="1"/>
  <c r="AT20" i="1"/>
  <c r="AD20" i="1"/>
  <c r="Y20" i="1"/>
  <c r="AK20" i="1" s="1"/>
  <c r="AL20" i="1" s="1"/>
  <c r="AM20" i="1" s="1"/>
  <c r="AT19" i="1"/>
  <c r="AD19" i="1"/>
  <c r="Y19" i="1"/>
  <c r="AK19" i="1" s="1"/>
  <c r="AL19" i="1" s="1"/>
  <c r="AM19" i="1" s="1"/>
  <c r="AT18" i="1"/>
  <c r="AD18" i="1"/>
  <c r="Y18" i="1"/>
  <c r="AK18" i="1" s="1"/>
  <c r="AL18" i="1" s="1"/>
  <c r="AM18" i="1" s="1"/>
  <c r="AT17" i="1"/>
  <c r="AD17" i="1"/>
  <c r="Y17" i="1"/>
  <c r="AK17" i="1" s="1"/>
  <c r="AL17" i="1" s="1"/>
  <c r="AM17" i="1" s="1"/>
  <c r="AT16" i="1"/>
  <c r="AD16" i="1"/>
  <c r="Y16" i="1"/>
  <c r="AK16" i="1" s="1"/>
  <c r="AL16" i="1" s="1"/>
  <c r="AM16" i="1" s="1"/>
  <c r="AT15" i="1"/>
  <c r="AD15" i="1"/>
  <c r="Y15" i="1"/>
  <c r="AK15" i="1" s="1"/>
  <c r="AL15" i="1" s="1"/>
  <c r="AM15" i="1" s="1"/>
  <c r="AT14" i="1"/>
  <c r="AD14" i="1"/>
  <c r="Y14" i="1"/>
  <c r="AK14" i="1" s="1"/>
  <c r="AL14" i="1" s="1"/>
  <c r="AM14" i="1" s="1"/>
  <c r="AT13" i="1"/>
  <c r="AD13" i="1"/>
  <c r="Y13" i="1"/>
  <c r="AK13" i="1" s="1"/>
  <c r="AL13" i="1" s="1"/>
  <c r="AM13" i="1" s="1"/>
  <c r="AT12" i="1"/>
  <c r="AD12" i="1"/>
  <c r="Y12" i="1"/>
  <c r="AK12" i="1" s="1"/>
  <c r="AL12" i="1" s="1"/>
  <c r="AM12" i="1" s="1"/>
  <c r="AT11" i="1"/>
  <c r="AD11" i="1"/>
  <c r="Y11" i="1"/>
  <c r="AK11" i="1" s="1"/>
  <c r="AL11" i="1" s="1"/>
  <c r="AM11" i="1" s="1"/>
  <c r="AT10" i="1"/>
  <c r="AD10" i="1"/>
  <c r="Y10" i="1"/>
  <c r="AK10" i="1" s="1"/>
  <c r="AL10" i="1" s="1"/>
  <c r="AM10" i="1" s="1"/>
  <c r="AT9" i="1"/>
  <c r="AD9" i="1"/>
  <c r="Y9" i="1"/>
  <c r="AK9" i="1" s="1"/>
  <c r="AL9" i="1" s="1"/>
  <c r="AM9" i="1" s="1"/>
  <c r="AT8" i="1"/>
  <c r="AD8" i="1"/>
  <c r="Y8" i="1"/>
  <c r="AK8" i="1" s="1"/>
  <c r="AL8" i="1" s="1"/>
  <c r="AM8" i="1" s="1"/>
</calcChain>
</file>

<file path=xl/sharedStrings.xml><?xml version="1.0" encoding="utf-8"?>
<sst xmlns="http://schemas.openxmlformats.org/spreadsheetml/2006/main" count="3975" uniqueCount="855">
  <si>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</si>
  <si>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</si>
  <si>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</si>
  <si>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</si>
  <si>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</si>
  <si>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</si>
  <si>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</si>
  <si>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</si>
  <si>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</si>
  <si>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</si>
  <si>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</si>
  <si>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</si>
  <si>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</si>
  <si>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</si>
  <si>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</si>
  <si>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</si>
  <si>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</si>
  <si>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</si>
  <si>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</si>
  <si>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</si>
  <si>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</si>
  <si>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Юридическое лицо</t>
  </si>
  <si>
    <t>Филиал/подразделение</t>
  </si>
  <si>
    <t>ГГГГ</t>
  </si>
  <si>
    <t>ГГГГ+1</t>
  </si>
  <si>
    <t>ГГГГ+2</t>
  </si>
  <si>
    <t>ГГГГ+3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</si>
  <si>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</si>
  <si>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</si>
  <si>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</si>
  <si>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</si>
  <si>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</si>
  <si>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</si>
  <si>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</si>
  <si>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</si>
  <si>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</si>
  <si>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</si>
  <si>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</si>
  <si>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</si>
  <si>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</si>
  <si>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</si>
  <si>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</si>
  <si>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</si>
  <si>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</si>
  <si>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</si>
  <si>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</si>
  <si>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</si>
  <si>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</si>
  <si>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</si>
  <si>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</si>
  <si>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</si>
  <si>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</si>
  <si>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</si>
  <si>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</si>
  <si>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</si>
  <si>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</si>
  <si>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1.2.</t>
  </si>
  <si>
    <t>ДИиКС</t>
  </si>
  <si>
    <t>АО "Тываэнерго"</t>
  </si>
  <si>
    <t>МТРиО</t>
  </si>
  <si>
    <t>Поставка арматуры к СИП на напряжение до 1000 кВ</t>
  </si>
  <si>
    <t>27.33</t>
  </si>
  <si>
    <t>Справочник цен (мониторинг)</t>
  </si>
  <si>
    <t>Поставляемые материалы по своему качеству должны соответствовать действующим на момент поставки ГОСТам и сопровождаться паспортом (сертификатом) качества. 
Предлагаемые участником варианты технических параметров и характеристик,  а так же условий поставки, не указанные в ТЗ, согласовываются дополнительно.</t>
  </si>
  <si>
    <t>шт</t>
  </si>
  <si>
    <t>Республика Тыва</t>
  </si>
  <si>
    <t>Строительство ВЛ, КЛ 10-0.4 кВ для потребителей до 15 кВт для льготных потребителей</t>
  </si>
  <si>
    <t>17_ТЭ</t>
  </si>
  <si>
    <t>19.20</t>
  </si>
  <si>
    <t>1</t>
  </si>
  <si>
    <t>Поставляемые ГСМ по своему качеству должны соответствовать действующим на момент поставки ГОСТам и сопровождаться паспортом (сертификатом) качества. 
В случае поставки топлива, не соответствующего вышеуказанному требованию, использование которого повлекло выход из строя автотранспортной техники заказчика, поставщик обязан возместить расходы по её восстановлению.
Предлагаемые участником варианты технических параметров и характеристик,  а так же условий поставки, не указанные в ТЗ, согласовываются дополнительно.</t>
  </si>
  <si>
    <t>л</t>
  </si>
  <si>
    <t xml:space="preserve">Поставка металлооснастки ЛЭП </t>
  </si>
  <si>
    <t>25.11</t>
  </si>
  <si>
    <t>Поставка черного металла</t>
  </si>
  <si>
    <t>24.45</t>
  </si>
  <si>
    <t>25.9</t>
  </si>
  <si>
    <t>кг</t>
  </si>
  <si>
    <t>Поставка РЛНД</t>
  </si>
  <si>
    <t>27.9</t>
  </si>
  <si>
    <t>27.33.11.120</t>
  </si>
  <si>
    <t>2.1.</t>
  </si>
  <si>
    <t>Реконструкция ВЛ-0,4 ф.1, ф.2 с применением СИП,  отходящей от ТП 10/0,4 №17 г. Кызыл ул. Щетинкина-Кравченко, ул.Безымянная, ул.Титова, пер.Речной, 3,365 км.</t>
  </si>
  <si>
    <t>43.21</t>
  </si>
  <si>
    <t>43.21.10.110</t>
  </si>
  <si>
    <t>Сводный сметный расчет</t>
  </si>
  <si>
    <t>ОЗП</t>
  </si>
  <si>
    <t>19-4_ТЭ</t>
  </si>
  <si>
    <t>Реконструкция ВЛ-0,4 ф.1, ф.2 с применением СИП,  отходящей от ТП 10/0,4 №52 г. Кызыл, ул.Чургуй-оола, ул.Рабочая,  ул.Рихарда-Зорге,  ул.Каа-Хем,  3,281 км.</t>
  </si>
  <si>
    <t>2</t>
  </si>
  <si>
    <t>19-6_ТЭ</t>
  </si>
  <si>
    <t>Реконструкция ВЛ-0,4 ф.1, ф.2 с применением СИП,  отходящей от ТП 10/0,4 №102 г. Кызыл, ул. Маяковского, ул.Оюна-Курседи, ул.Карбышева, ул.Фрунзе, ул. Суворова,  ул.Туристическая, 3,539 км.</t>
  </si>
  <si>
    <t>19-7_ТЭ</t>
  </si>
  <si>
    <t>Реконструкция ВЛ-0,4 ф.1, ф.2 с применением СИП,  отходящей от ТП 10/0,4 №16 г. Кызыл, ул.Каа-Хем, ул.Шевченко, пер.Транспортный  2,772 км.</t>
  </si>
  <si>
    <t>19-11_ТЭ</t>
  </si>
  <si>
    <t>Реконструкция ВЛ-0,4 ф.1, ф.2 с применением СИП,  отходящей от ТП 10/0,4 №36 г. Кызыл, ул.Малоенисейская, ул.Лесная, 3,555 км.</t>
  </si>
  <si>
    <t>19-12_ТЭ</t>
  </si>
  <si>
    <t>Нет</t>
  </si>
  <si>
    <t>-</t>
  </si>
  <si>
    <t>2020</t>
  </si>
  <si>
    <t>ДТОиРОЭХ</t>
  </si>
  <si>
    <t>3.2.</t>
  </si>
  <si>
    <t>Поставка арматуры к СИП на напряжение до 1000 В</t>
  </si>
  <si>
    <t>27.90.12</t>
  </si>
  <si>
    <t>27.3.</t>
  </si>
  <si>
    <t>Поставка комплектующих для РЗА</t>
  </si>
  <si>
    <t>27.12.24.</t>
  </si>
  <si>
    <t>27.12.</t>
  </si>
  <si>
    <t>7.2.</t>
  </si>
  <si>
    <t>Поставка изоляторов линейных полимерных (штыревых)</t>
  </si>
  <si>
    <t>27.9.</t>
  </si>
  <si>
    <t>27.90</t>
  </si>
  <si>
    <t>м2</t>
  </si>
  <si>
    <t>Поставка изделий из профиля ПВХ</t>
  </si>
  <si>
    <t>22.2.</t>
  </si>
  <si>
    <t>22.29.</t>
  </si>
  <si>
    <t>Поставка изделий железобетонных (прочие)</t>
  </si>
  <si>
    <t>23.61</t>
  </si>
  <si>
    <t>Поставка запасных частей к трансформаторам</t>
  </si>
  <si>
    <t>27.1.</t>
  </si>
  <si>
    <t>27.11.</t>
  </si>
  <si>
    <t>Поставка запасных частей к вездеходам, автотракторной технике</t>
  </si>
  <si>
    <t>29.3.</t>
  </si>
  <si>
    <t>45.32</t>
  </si>
  <si>
    <t>СМиТ</t>
  </si>
  <si>
    <t>Поставка запасных частей к выключателям</t>
  </si>
  <si>
    <t>27.12.12.</t>
  </si>
  <si>
    <t>Поставка запасных частей к автомобилям УРАЛ</t>
  </si>
  <si>
    <t>Поставка запасных частей к автомобилям УАЗ</t>
  </si>
  <si>
    <t>45.32.</t>
  </si>
  <si>
    <t>Поставка запасных частей к автомобилям КАМАЗ</t>
  </si>
  <si>
    <t>Поставка запасных частей к автомобилям ЗИЛ</t>
  </si>
  <si>
    <t>Поставка запасных частей к автомобилям ГАЗ</t>
  </si>
  <si>
    <t>Поставка ГСМ (бензин, дизтопливо)</t>
  </si>
  <si>
    <t>19.20.21</t>
  </si>
  <si>
    <t>46.71.</t>
  </si>
  <si>
    <t>Поставка выключателей до 1 кВ</t>
  </si>
  <si>
    <t>Поставка КТП</t>
  </si>
  <si>
    <t>23.19.25</t>
  </si>
  <si>
    <t>23.19.7.</t>
  </si>
  <si>
    <t>Поставка вводов 35-220 кВ</t>
  </si>
  <si>
    <t>Поставка прочего сырья и материалов</t>
  </si>
  <si>
    <t>46.69.5</t>
  </si>
  <si>
    <t>Поставка климатического оборудования</t>
  </si>
  <si>
    <t>Поставка запасных частей к разъединителям</t>
  </si>
  <si>
    <t>27.12.10.</t>
  </si>
  <si>
    <t>Поставка изоляторов  опорных полимерных  на напряжение свыше от 10 кВ до 220 кВ</t>
  </si>
  <si>
    <t>27.33.12.000</t>
  </si>
  <si>
    <t>40.10.2</t>
  </si>
  <si>
    <t>Поставка цветного металлопроката</t>
  </si>
  <si>
    <t>24.45.3</t>
  </si>
  <si>
    <t>Поставка электро, пневмоинструмента</t>
  </si>
  <si>
    <t>28.29.</t>
  </si>
  <si>
    <t>Поставка стоек СВ</t>
  </si>
  <si>
    <t>23.61.12</t>
  </si>
  <si>
    <t>23.61.</t>
  </si>
  <si>
    <t>Поставка силовых трансформаторов</t>
  </si>
  <si>
    <t>Поставка силовых трансформаторов напряжением 6-20 кВ</t>
  </si>
  <si>
    <t>м</t>
  </si>
  <si>
    <t>Поставка силового кабеля на напряжение 6-10 (20) кВ</t>
  </si>
  <si>
    <t>27.32.</t>
  </si>
  <si>
    <t>Поставка кабельной продукции до 1 КВ</t>
  </si>
  <si>
    <t>Поставка кабельно-проводниковой продукции до  до 1кв</t>
  </si>
  <si>
    <t>Поставка СИП на напряжение до 35 кВ</t>
  </si>
  <si>
    <t>27.32</t>
  </si>
  <si>
    <t>Поставка рубильников</t>
  </si>
  <si>
    <t>Поставка разъединителей 6-20 кв</t>
  </si>
  <si>
    <t>Поставка предохранителей</t>
  </si>
  <si>
    <t>Поставка термометра</t>
  </si>
  <si>
    <t>26.51</t>
  </si>
  <si>
    <t>Поставка опор деревянных непропитанных для ВЛ 0,4-15 кВ</t>
  </si>
  <si>
    <t>16.2.</t>
  </si>
  <si>
    <t>Поставка ОПН-0,4 кВ, ОПН-6 кВ, ОПН-10 кВ, ОПН-20 кВ</t>
  </si>
  <si>
    <t>Поставка обмоток силовых трансформаторов</t>
  </si>
  <si>
    <t>26.11.</t>
  </si>
  <si>
    <t>Поставка муфт кабельных до 35 кВ</t>
  </si>
  <si>
    <t>27.90.12.</t>
  </si>
  <si>
    <t>Поставка черного металлопроката</t>
  </si>
  <si>
    <t>24.34.</t>
  </si>
  <si>
    <t>Поставка металлооснастки ЛЭП</t>
  </si>
  <si>
    <t>25.93.</t>
  </si>
  <si>
    <t>Поставка материалов хозяйственных</t>
  </si>
  <si>
    <t>46.69.</t>
  </si>
  <si>
    <t>Поставка материалов строительных</t>
  </si>
  <si>
    <t>16.1.</t>
  </si>
  <si>
    <t>46.73</t>
  </si>
  <si>
    <t>Поставка материалов отделочных и строительных</t>
  </si>
  <si>
    <t>Поставка материалов лако-красочных</t>
  </si>
  <si>
    <t>20.30.11</t>
  </si>
  <si>
    <t>46.73.4</t>
  </si>
  <si>
    <t>Поставка масла трансформаторного ГК</t>
  </si>
  <si>
    <t>20.59.43</t>
  </si>
  <si>
    <t xml:space="preserve">Республика Тыва </t>
  </si>
  <si>
    <t>Поверка приборов</t>
  </si>
  <si>
    <t>не электронная</t>
  </si>
  <si>
    <t>ЕП</t>
  </si>
  <si>
    <t>Себестоимость</t>
  </si>
  <si>
    <t>Ж</t>
  </si>
  <si>
    <t>Услуги</t>
  </si>
  <si>
    <t>3.1.</t>
  </si>
  <si>
    <t xml:space="preserve">ФБУ «Красноярский ЦСМ»
</t>
  </si>
  <si>
    <t>Аудиторские услуги</t>
  </si>
  <si>
    <t>Сравнительная матрица</t>
  </si>
  <si>
    <t>69.20.10.000</t>
  </si>
  <si>
    <t>69.20.1</t>
  </si>
  <si>
    <t>7.1.</t>
  </si>
  <si>
    <t>Услуги оценщика</t>
  </si>
  <si>
    <t>68.31.16.120</t>
  </si>
  <si>
    <t>68.31.5</t>
  </si>
  <si>
    <t>41.2.</t>
  </si>
  <si>
    <t>71.2</t>
  </si>
  <si>
    <t>Оказание услуги по инспекционному контролю электрической энергии в распределительных электрических сетях АО «Тываэнерго»</t>
  </si>
  <si>
    <t>ООО "Испытательный центр "Энерготестконтроль"</t>
  </si>
  <si>
    <t>71.20.</t>
  </si>
  <si>
    <t>Право заключения договора оказания услуги по инспекционному  контролю сертифицированной  электрической энергии, поставляемой из распределительных электрических сетей АО «Тываэнерго».</t>
  </si>
  <si>
    <t>Оказание услуг по мойке автотранспорта</t>
  </si>
  <si>
    <t>45.20.30</t>
  </si>
  <si>
    <t>45.20.3</t>
  </si>
  <si>
    <t>Оказание услуг по техобслуживанию и диагностики транспорта</t>
  </si>
  <si>
    <t xml:space="preserve">
45.20.1</t>
  </si>
  <si>
    <t>33.12</t>
  </si>
  <si>
    <t>Оказание услуг по диагностике, пуску, регулировке, наладке, техническому обслуживанию навигационного оборудования, тахографов.</t>
  </si>
  <si>
    <t xml:space="preserve">61.90.10.120 </t>
  </si>
  <si>
    <t xml:space="preserve"> 95.21</t>
  </si>
  <si>
    <t xml:space="preserve">Оказание услуг по техническому осмотру </t>
  </si>
  <si>
    <t>71.20.14</t>
  </si>
  <si>
    <t xml:space="preserve">71.20.5 </t>
  </si>
  <si>
    <t>Оказание услуг по обязательному страхованию гражданской ответственности владельцев транспортных средств (ОСАГО).</t>
  </si>
  <si>
    <t>80.10.19</t>
  </si>
  <si>
    <t>45.20.2</t>
  </si>
  <si>
    <t>Поставка масел технических и охлаждающих жидкостей</t>
  </si>
  <si>
    <t>Поставка ламп, светильников</t>
  </si>
  <si>
    <t>27.40.15.</t>
  </si>
  <si>
    <t>27.4.</t>
  </si>
  <si>
    <t>Поставка контрольного кабеля</t>
  </si>
  <si>
    <t>Поставка автошин</t>
  </si>
  <si>
    <t>22.11.</t>
  </si>
  <si>
    <t>Поставка автомобильных аккумуляторных батарей</t>
  </si>
  <si>
    <t>27.20.</t>
  </si>
  <si>
    <t>4.1.</t>
  </si>
  <si>
    <t>Блок ИТ и телекоммуникаций</t>
  </si>
  <si>
    <t>ИТ</t>
  </si>
  <si>
    <t>Оказание информационных услуг с использованием системы КонсультантПлюс</t>
  </si>
  <si>
    <t>63.11.1</t>
  </si>
  <si>
    <t>63.99.10</t>
  </si>
  <si>
    <t>КП</t>
  </si>
  <si>
    <t>5.11.1.4</t>
  </si>
  <si>
    <t>Общество с ограниченной отвественностью "Консультант-Тува"</t>
  </si>
  <si>
    <t>Наличие сертификата Регионального информационного центра Общероссиской сети КонсультантПлюс</t>
  </si>
  <si>
    <t>2019-2020</t>
  </si>
  <si>
    <t>Сопровождение программного комплекса "Аварийность"</t>
  </si>
  <si>
    <t>Общество с ограниченной отвественностью "Научно-производственный центр Приоритет"</t>
  </si>
  <si>
    <t>Обеспечение условий для безопасного и эффективного использования ПО в корпоративной информационной системе</t>
  </si>
  <si>
    <t>Выполнение работ по модернизации программного комплекса "Аварийность"</t>
  </si>
  <si>
    <t xml:space="preserve">Сравнительная матрица </t>
  </si>
  <si>
    <t>ПАО "Россети"</t>
  </si>
  <si>
    <t>Закрытое акционерное общество "Энергетические технологии"</t>
  </si>
  <si>
    <t>4.2.</t>
  </si>
  <si>
    <t>Поставка оргтехники и вычислительной техники, расходных материалов и комплектующих для оргтехники и вычислительной техники</t>
  </si>
  <si>
    <t>46.51</t>
  </si>
  <si>
    <t>26.20</t>
  </si>
  <si>
    <t>Наличие оригинальных материалов</t>
  </si>
  <si>
    <t>Приобретение права на использование годового обновления программного комплекса «ГРАНД-Смета» и годового обновления базы ГЭСН-2017 и ФЕР-2017</t>
  </si>
  <si>
    <t>77.40</t>
  </si>
  <si>
    <t>62.01.29</t>
  </si>
  <si>
    <t>Общество с ограниченной ответственностью"Гранд-Красноярск"</t>
  </si>
  <si>
    <t>Приобретение неисключительных (пользовательских) прав на использование программного обеспечения Kaspersky  Endpoint Security для бизнеса - Расширенный Russian Edition. 250-499 Node 1 year Renewal License.</t>
  </si>
  <si>
    <t>Общество с ограниченной ответственностью "Легасофт"</t>
  </si>
  <si>
    <t xml:space="preserve">Приобретение неисключительных (пользовательских) прав на использование программного обеспечения ПК "АСОП-Эксперт-Тестирование" </t>
  </si>
  <si>
    <t>Аренда канала связи</t>
  </si>
  <si>
    <t>61.1</t>
  </si>
  <si>
    <t>61.10.3</t>
  </si>
  <si>
    <t>АО "Тывасвязьинформ"</t>
  </si>
  <si>
    <t>Оптимальная цена</t>
  </si>
  <si>
    <t>61.2</t>
  </si>
  <si>
    <t>61.20.3</t>
  </si>
  <si>
    <t>Предоставление доступа APN</t>
  </si>
  <si>
    <t>Поставка средств связи</t>
  </si>
  <si>
    <t>26.30</t>
  </si>
  <si>
    <t>Оригинальные материалы</t>
  </si>
  <si>
    <t>26.30.13</t>
  </si>
  <si>
    <t>СПБиПК</t>
  </si>
  <si>
    <t>услуги по проведению психофизиологического освидетельствования</t>
  </si>
  <si>
    <t>86.21</t>
  </si>
  <si>
    <t>86.90.19</t>
  </si>
  <si>
    <t>укрупненные стоимостные показатели по объектам аналогам</t>
  </si>
  <si>
    <t>оказание услуг</t>
  </si>
  <si>
    <t>наличие лицензии на осуществление деятельности</t>
  </si>
  <si>
    <t>876</t>
  </si>
  <si>
    <t>93000000000</t>
  </si>
  <si>
    <t>услуги по проведению периодического медицинского осмотра</t>
  </si>
  <si>
    <t>Проведение СОУТ персонала АО "Тываэнерго"</t>
  </si>
  <si>
    <t>услуга разработки природоохранной документации</t>
  </si>
  <si>
    <t>74.90.13</t>
  </si>
  <si>
    <t>наличие опыта разработки проектов</t>
  </si>
  <si>
    <t xml:space="preserve">поставка медикаментов </t>
  </si>
  <si>
    <t>21.20.2</t>
  </si>
  <si>
    <t>21.20.21</t>
  </si>
  <si>
    <t>сертификаты соответствия, соответствие ТУ</t>
  </si>
  <si>
    <t>796</t>
  </si>
  <si>
    <t>поставка средств защиты электротехнических</t>
  </si>
  <si>
    <t>32.99</t>
  </si>
  <si>
    <t>32.99.11</t>
  </si>
  <si>
    <t>поставка средств защиты, приспособлений и инструментов для работы на высоте</t>
  </si>
  <si>
    <t>поставка средств индивидуальной защиты ног (обуви)</t>
  </si>
  <si>
    <t>14.1</t>
  </si>
  <si>
    <t>поставка спецодежды от защиты ОПЗ</t>
  </si>
  <si>
    <t>поставка знаков и плакатов безопасности</t>
  </si>
  <si>
    <t>58.19</t>
  </si>
  <si>
    <t>поставка шкафов металлических для бытовых помещений</t>
  </si>
  <si>
    <t>31.00</t>
  </si>
  <si>
    <t>поставка средств пожаротушения</t>
  </si>
  <si>
    <t>28.29</t>
  </si>
  <si>
    <t>28.29.22</t>
  </si>
  <si>
    <t>поставка средств для защиты и ухода за кожей, репеллентов</t>
  </si>
  <si>
    <t>46.1</t>
  </si>
  <si>
    <t>20.41.32</t>
  </si>
  <si>
    <t>поставка средств моющих</t>
  </si>
  <si>
    <t>ОНУ</t>
  </si>
  <si>
    <t>Поставка кабельных наконечников</t>
  </si>
  <si>
    <t>27.33.</t>
  </si>
  <si>
    <t>Поставка оборудования учета электроэнергии</t>
  </si>
  <si>
    <t>26.51.4</t>
  </si>
  <si>
    <t>26.51.63.130</t>
  </si>
  <si>
    <t>Поставка материалов электроизоляционных</t>
  </si>
  <si>
    <t>006</t>
  </si>
  <si>
    <t>Поставка приборов измерения электрических величин</t>
  </si>
  <si>
    <t>26.51.4.</t>
  </si>
  <si>
    <t>26.51.</t>
  </si>
  <si>
    <t>Поставка щитов учета.</t>
  </si>
  <si>
    <t>27.33.13.169</t>
  </si>
  <si>
    <t>Поставка трансформаторов тока</t>
  </si>
  <si>
    <t>УРУиУЭ</t>
  </si>
  <si>
    <t>2019</t>
  </si>
  <si>
    <t>Да</t>
  </si>
  <si>
    <t>Работы</t>
  </si>
  <si>
    <t>СМиККЭ</t>
  </si>
  <si>
    <t>Поставка ГСМ (бензин, дизтопливо) г. Ак-довурак</t>
  </si>
  <si>
    <t>Поставка ГСМ (бензин, дизтопливо) г. Шагонар</t>
  </si>
  <si>
    <t>Поставка ГСМ (бензин, дизтопливо) с. Балгазын</t>
  </si>
  <si>
    <t>Поставка ГСМ (бензин, дизтопливо) г. Кызыл</t>
  </si>
  <si>
    <t xml:space="preserve">Поставка ГСМ (бензин, дизтопливо) с. Бай - Хаак </t>
  </si>
  <si>
    <t xml:space="preserve">Поставка ГСМ (бензин, дизтопливо) с. Сарыг - Сеп </t>
  </si>
  <si>
    <t>055</t>
  </si>
  <si>
    <t>Условная единица</t>
  </si>
  <si>
    <t>Капитальные вложения</t>
  </si>
  <si>
    <t>ООК</t>
  </si>
  <si>
    <t>5.11.1.1</t>
  </si>
  <si>
    <t>5.11.1.13</t>
  </si>
  <si>
    <t>19.1-11/1.2-0001</t>
  </si>
  <si>
    <t>19.1-11/1.2-0002</t>
  </si>
  <si>
    <t>19.1-11/1.2-0003</t>
  </si>
  <si>
    <t>19.1-11/1.2-0004</t>
  </si>
  <si>
    <t>19.1-11/1.2-0005</t>
  </si>
  <si>
    <t>19.1-11/1.2-0006</t>
  </si>
  <si>
    <t>19.1-11/1.2-0007</t>
  </si>
  <si>
    <t>19.1-11/1.2-0008</t>
  </si>
  <si>
    <t>19.1-11/1.2-0009</t>
  </si>
  <si>
    <t>19.1-11/1.2-0010</t>
  </si>
  <si>
    <t>19.1-11/2.1-0001</t>
  </si>
  <si>
    <t>19.1-11/2.1-0002</t>
  </si>
  <si>
    <t>19.1-11/2.1-0003</t>
  </si>
  <si>
    <t>19.1-11/2.1-0004</t>
  </si>
  <si>
    <t>19.1-11/2.1-0005</t>
  </si>
  <si>
    <t>19.1-11/3.2-0001</t>
  </si>
  <si>
    <t>19.1-11/3.2-0002</t>
  </si>
  <si>
    <t>19.1-11/3.2-0003</t>
  </si>
  <si>
    <t>19.1-11/3.2-0004</t>
  </si>
  <si>
    <t>19.1-11/3.2-0005</t>
  </si>
  <si>
    <t>19.1-11/3.2-0006</t>
  </si>
  <si>
    <t>19.1-11/3.2-0007</t>
  </si>
  <si>
    <t>19.1-11/3.2-0008</t>
  </si>
  <si>
    <t>19.1-11/3.2-0009</t>
  </si>
  <si>
    <t>19.1-11/3.2-0010</t>
  </si>
  <si>
    <t>19.1-11/3.2-0011</t>
  </si>
  <si>
    <t>19.1-11/3.2-0012</t>
  </si>
  <si>
    <t>19.1-11/3.2-0013</t>
  </si>
  <si>
    <t>19.1-11/3.2-0014</t>
  </si>
  <si>
    <t>19.1-11/3.2-0015</t>
  </si>
  <si>
    <t>19.1-11/3.2-0016</t>
  </si>
  <si>
    <t>19.1-11/3.2-0017</t>
  </si>
  <si>
    <t>19.1-11/3.2-0018</t>
  </si>
  <si>
    <t>19.1-11/3.2-0019</t>
  </si>
  <si>
    <t>19.1-11/3.2-0020</t>
  </si>
  <si>
    <t>19.1-11/3.2-0021</t>
  </si>
  <si>
    <t>19.1-11/3.2-0022</t>
  </si>
  <si>
    <t>19.1-11/3.2-0023</t>
  </si>
  <si>
    <t>19.1-11/3.2-0024</t>
  </si>
  <si>
    <t>19.1-11/3.2-0025</t>
  </si>
  <si>
    <t>19.1-11/3.2-0026</t>
  </si>
  <si>
    <t>19.1-11/3.2-0027</t>
  </si>
  <si>
    <t>19.1-11/3.2-0028</t>
  </si>
  <si>
    <t>19.1-11/3.2-0029</t>
  </si>
  <si>
    <t>19.1-11/3.2-0030</t>
  </si>
  <si>
    <t>19.1-11/3.2-0031</t>
  </si>
  <si>
    <t>19.1-11/3.2-0032</t>
  </si>
  <si>
    <t>19.1-11/3.2-0033</t>
  </si>
  <si>
    <t>19.1-11/3.2-0034</t>
  </si>
  <si>
    <t>19.1-11/3.2-0035</t>
  </si>
  <si>
    <t>19.1-11/3.2-0036</t>
  </si>
  <si>
    <t>19.1-11/3.2-0037</t>
  </si>
  <si>
    <t>19.1-11/3.2-0038</t>
  </si>
  <si>
    <t>19.1-11/3.2-0039</t>
  </si>
  <si>
    <t>19.1-11/3.2-0040</t>
  </si>
  <si>
    <t>19.1-11/3.2-0041</t>
  </si>
  <si>
    <t>19.1-11/3.2-0042</t>
  </si>
  <si>
    <t>19.1-11/3.2-0043</t>
  </si>
  <si>
    <t>19.1-11/3.2-0044</t>
  </si>
  <si>
    <t>19.1-11/3.2-0045</t>
  </si>
  <si>
    <t>19.1-11/3.2-0046</t>
  </si>
  <si>
    <t>19.1-11/4.1-0001</t>
  </si>
  <si>
    <t>19.1-11/4.1-0002</t>
  </si>
  <si>
    <t>19.1-11/4.1-0003</t>
  </si>
  <si>
    <t>19.1-11/4.2-0001</t>
  </si>
  <si>
    <t>19.1-11/4.2-0002</t>
  </si>
  <si>
    <t>19.1-11/4.2-0003</t>
  </si>
  <si>
    <t>19.1-11/4.2-0004</t>
  </si>
  <si>
    <t>19.1-11/7.1-0001</t>
  </si>
  <si>
    <t>19.1-11/7.1-0002</t>
  </si>
  <si>
    <t>19.1-11/7.1-0003</t>
  </si>
  <si>
    <t>19.1-11/7.1-0004</t>
  </si>
  <si>
    <t>19.1-11/7.1-0005</t>
  </si>
  <si>
    <t>19.1-11/7.1-0006</t>
  </si>
  <si>
    <t>19.1-11/7.1-0007</t>
  </si>
  <si>
    <t>19.1-11/7.1-0008</t>
  </si>
  <si>
    <t>19.1-11/7.1-0009</t>
  </si>
  <si>
    <t>19.1-11/7.1-0010</t>
  </si>
  <si>
    <t>19.1-11/7.1-0012</t>
  </si>
  <si>
    <t>19.1-11/7.1-0013</t>
  </si>
  <si>
    <t>19.1-11/7.1-0014</t>
  </si>
  <si>
    <t>19.1-11/7.1-0015</t>
  </si>
  <si>
    <t>19.1-11/7.1-0016</t>
  </si>
  <si>
    <t>19.1-11/7.2-0001</t>
  </si>
  <si>
    <t>19.1-11/7.2-0002</t>
  </si>
  <si>
    <t>19.1-11/7.2-0003</t>
  </si>
  <si>
    <t>19.1-11/7.2-0004</t>
  </si>
  <si>
    <t>19.1-11/7.2-0005</t>
  </si>
  <si>
    <t>19.1-11/7.2-0006</t>
  </si>
  <si>
    <t>19.1-11/7.2-0007</t>
  </si>
  <si>
    <t>19.1-11/7.2-0008</t>
  </si>
  <si>
    <t>19.1-11/7.2-0009</t>
  </si>
  <si>
    <t>19.1-11/7.2-0010</t>
  </si>
  <si>
    <t>19.1-11/7.2-0011</t>
  </si>
  <si>
    <t>19.1-11/7.2-0012</t>
  </si>
  <si>
    <t>19.1-11/7.2-0013</t>
  </si>
  <si>
    <t>19.1-11/7.2-0014</t>
  </si>
  <si>
    <t>19.1-11/7.2-0015</t>
  </si>
  <si>
    <t>19.1-11/7.2-0016</t>
  </si>
  <si>
    <t>19.1-11/7.2-0017</t>
  </si>
  <si>
    <t>19.1-11/7.2-0018</t>
  </si>
  <si>
    <t>19.1-11/7.2-0019</t>
  </si>
  <si>
    <t>19.1-11/7.2-0020</t>
  </si>
  <si>
    <t>19.1-11/7.2-0021</t>
  </si>
  <si>
    <t>19.1-11/7.2-0022</t>
  </si>
  <si>
    <t>19.1-11/7.2-0023</t>
  </si>
  <si>
    <t>19.1-11/7.2-0024</t>
  </si>
  <si>
    <t>19.1-11/7.2-0025</t>
  </si>
  <si>
    <t>19.1-11/7.2-0026</t>
  </si>
  <si>
    <t>Услуги по обследованию зданиний и сооружений спец.органицацией</t>
  </si>
  <si>
    <t>19.1-11/3.1-0001-У</t>
  </si>
  <si>
    <t>19.1-11/3.1-0002-У</t>
  </si>
  <si>
    <t>19.1-11/7.1-0011-У</t>
  </si>
  <si>
    <t>ОУД</t>
  </si>
  <si>
    <t>Поставка бумаги для оргтехники</t>
  </si>
  <si>
    <t>17.12.</t>
  </si>
  <si>
    <t>Справочник цен</t>
  </si>
  <si>
    <t>Поставка канцелярских товаров</t>
  </si>
  <si>
    <t>17.23.</t>
  </si>
  <si>
    <t>Поставка систем вентиляции,кондиционирования воздуха</t>
  </si>
  <si>
    <t>29.23.1.</t>
  </si>
  <si>
    <t>29.23.12.150</t>
  </si>
  <si>
    <t>Поставка мебели</t>
  </si>
  <si>
    <t>31.01.</t>
  </si>
  <si>
    <t>36.12.12.159</t>
  </si>
  <si>
    <t>19.1-11/7.2-0027</t>
  </si>
  <si>
    <t>19.1-11/7.2-0028</t>
  </si>
  <si>
    <t>19.1-11/7.2-0029</t>
  </si>
  <si>
    <t>19.1-11/7.2-0030</t>
  </si>
  <si>
    <t>пач</t>
  </si>
  <si>
    <t xml:space="preserve">ФБУ «Красноярский ЦСМ" Минусинский межрайонный отдел
</t>
  </si>
  <si>
    <t xml:space="preserve">Услуги по поверке и ремонту приборов </t>
  </si>
  <si>
    <t>Услуги по поверке приборов</t>
  </si>
  <si>
    <t>Аренда канала связи (До ПС "Сарыг-Сеп)</t>
  </si>
  <si>
    <t>План закупки АО "Тываэнерго" на 2019 год</t>
  </si>
  <si>
    <t>Приложение №4</t>
  </si>
  <si>
    <t>ЗК</t>
  </si>
  <si>
    <t>электронная</t>
  </si>
  <si>
    <t>Внесены изменения протоколм ЦКК № 1/19 от 15.01.2019</t>
  </si>
  <si>
    <t>19.2-11/1.1-0001</t>
  </si>
  <si>
    <t>СМР</t>
  </si>
  <si>
    <t>Выполнение строительно-монтажных работ по строительству ПС 35/10 кВ, выносу участков двух одноцепных ВЛ 35 кВ с территории частных домовладений п.г.т. Каа-Хем, строительству новых ЛЭП 35 кВ до проектируемой ПС 35/10 кВ, по установке  реклоузеров 35 кВ</t>
  </si>
  <si>
    <t>нет</t>
  </si>
  <si>
    <t>Прочие источники внешнего финансирования</t>
  </si>
  <si>
    <t>ОК</t>
  </si>
  <si>
    <t>Условная еденица</t>
  </si>
  <si>
    <t>Строительство ПС 35/10кВ "Каа-Хем",мощностью 2х10 МВА в  п.т.г.Каа-Хем; Реконструкция ЛЭП-35кВ,Кызылская-Каа-Хем, с выносом линий Т-1 и Т-2 п.т.г.Каа-Хем</t>
  </si>
  <si>
    <t>Включена протоколом ЦКК № 2/19 от 24.01.2019</t>
  </si>
  <si>
    <t>19.2-11/7.1-0001</t>
  </si>
  <si>
    <t>услуги</t>
  </si>
  <si>
    <t xml:space="preserve">оказание образовательных услуг </t>
  </si>
  <si>
    <t>ОУП</t>
  </si>
  <si>
    <t xml:space="preserve">Оказание образовательных услуг </t>
  </si>
  <si>
    <t>85.3</t>
  </si>
  <si>
    <t>80.22.10.130</t>
  </si>
  <si>
    <t>условная единица</t>
  </si>
  <si>
    <t>Включена протоколом ЦКК № 3/19 от 31.01.2019</t>
  </si>
  <si>
    <t>19.2-11/3.2-0002</t>
  </si>
  <si>
    <t>19.2-11/3.2-0001</t>
  </si>
  <si>
    <t>шт.</t>
  </si>
  <si>
    <t>Внесены изменения протоколм ЦКК № 3/19 от 31.01.2019</t>
  </si>
  <si>
    <t>Внесены изменения протоколом ЦКК № 3/19 от 31.01.2019</t>
  </si>
  <si>
    <t>19.2-11/7.1-0002</t>
  </si>
  <si>
    <t>Блок капитального строительства и инвестиций</t>
  </si>
  <si>
    <t>Выполнение работ  по технологическому и ценовому аудиту инвестиционной программы   2019 года</t>
  </si>
  <si>
    <t>70.22</t>
  </si>
  <si>
    <t>себестоимость</t>
  </si>
  <si>
    <t>сравнительная матрица</t>
  </si>
  <si>
    <t xml:space="preserve">не электронная </t>
  </si>
  <si>
    <t>5.8.1.13</t>
  </si>
  <si>
    <t>ООО "СибСтройЭксперт"</t>
  </si>
  <si>
    <t>19.2-11/7.1-0004</t>
  </si>
  <si>
    <t xml:space="preserve">Выполнение работ по технологическому и ценовому аудиту отчетов по исполнению инвестиционной программы 2019 года    </t>
  </si>
  <si>
    <t>Включена протоколом ЦКК № 4/19 от 01.02.2019</t>
  </si>
  <si>
    <t>Внесены изменения протоколом ЦКК № 4/19 от 01.02.2019</t>
  </si>
  <si>
    <t>19.2-11/1.1-0002</t>
  </si>
  <si>
    <t>работы</t>
  </si>
  <si>
    <t>Разработка проектно-сметной документации по реконструкции ВЛ 0,4 кВ с созданием интеллектуальной системы учета электроэнергии на территории Республики Тыва</t>
  </si>
  <si>
    <t xml:space="preserve">Договор аренды объектов электросетевого хозяйства </t>
  </si>
  <si>
    <t>19.2-11/7.1-0003</t>
  </si>
  <si>
    <t>77.3</t>
  </si>
  <si>
    <t>77.39</t>
  </si>
  <si>
    <t>неэлектронная</t>
  </si>
  <si>
    <t>11.02.2019</t>
  </si>
  <si>
    <t>28.02.2019</t>
  </si>
  <si>
    <t>п. 5.8.1.3 Единого стандарта закупок ПАО "Россети" (Положение о закупке)</t>
  </si>
  <si>
    <t>Акционерное общество "Дальневосточная энергетическая управляющая компания"</t>
  </si>
  <si>
    <t>киллометр</t>
  </si>
  <si>
    <t>28.02.2018</t>
  </si>
  <si>
    <t>01.01.2019</t>
  </si>
  <si>
    <t>31.12.2023</t>
  </si>
  <si>
    <t>Внесены изменения  протоколом ЦКК № 4/19 от 01.02.2019</t>
  </si>
  <si>
    <t>19.2-11/3.2-0005</t>
  </si>
  <si>
    <t>320/360</t>
  </si>
  <si>
    <t>Включена протоколом ЦКК № 5/19 от 21.02.2019</t>
  </si>
  <si>
    <t>19.2-11/3.2-0003</t>
  </si>
  <si>
    <t>19.2-11/7.2-0001</t>
  </si>
  <si>
    <t>Внесены изменения протоколом ЦКК № 5/19 от 21.02.2019</t>
  </si>
  <si>
    <t>Исключена протоколом ЦКК № 5/19 от 21.02.2019</t>
  </si>
  <si>
    <t>19.2-11/3.2-0004</t>
  </si>
  <si>
    <t>27.90.1</t>
  </si>
  <si>
    <t>Включена протоколом ЦКК № 6/19 от 25.02.2020</t>
  </si>
  <si>
    <t>Внесены изменения протоколом ЦКК 6/19 от 25.02.2019</t>
  </si>
  <si>
    <t>Исключена протоколом ЦКК № 6/19 от 25.02.2019</t>
  </si>
  <si>
    <t>Исключена протоколом ЦКК 6/19 от 25.02.2019</t>
  </si>
  <si>
    <t>28.99.9</t>
  </si>
  <si>
    <t>ЗП</t>
  </si>
  <si>
    <t>19.2-11/7.2-0002</t>
  </si>
  <si>
    <t>Поставка пломбировочных материалов</t>
  </si>
  <si>
    <t>22.29.3</t>
  </si>
  <si>
    <t>24.42.23.155</t>
  </si>
  <si>
    <t>включена протоколом ЦКК № 7/19 от 05.03.2019</t>
  </si>
  <si>
    <t>Исключена протоколом ЦКК № 7/19 от 05.03.2019</t>
  </si>
  <si>
    <t>Исключена протоклом ЦКК № 7/19 от 05.03.2019</t>
  </si>
  <si>
    <t>19.2-11/3.2-0006</t>
  </si>
  <si>
    <t>Поставка изделий железобетонных (прочих)</t>
  </si>
  <si>
    <t>включена протоколом ЦКК № 8/19 от 13.03.2019</t>
  </si>
  <si>
    <t>19.2-11/1.2-0001</t>
  </si>
  <si>
    <t>Поставка опор деревянных непропитанных ошкуренных 9,5м, 11м</t>
  </si>
  <si>
    <t>16.23.</t>
  </si>
  <si>
    <t>да</t>
  </si>
  <si>
    <t>19.2-11/1.2-0004</t>
  </si>
  <si>
    <t>Поставка железобетонных изделий</t>
  </si>
  <si>
    <t>Внесены изменения протоколом ЦКК № 8/19 от 13.03.2019</t>
  </si>
  <si>
    <t xml:space="preserve">Поставка кабеля </t>
  </si>
  <si>
    <t xml:space="preserve">Поставка оборудования связи </t>
  </si>
  <si>
    <t xml:space="preserve">Поставка электротехнических вспомогательных материалов </t>
  </si>
  <si>
    <t>19.2-11/1.2-0005</t>
  </si>
  <si>
    <t>19.2-11/1.2-0002</t>
  </si>
  <si>
    <t>19.2-11/1.2-0003</t>
  </si>
  <si>
    <t>27.3</t>
  </si>
  <si>
    <t>26.3</t>
  </si>
  <si>
    <t>27</t>
  </si>
  <si>
    <t>усл ед</t>
  </si>
  <si>
    <t>Выполнение СМР по реконструкции ВЛ 10/0.4 с применением СИП от ТП №№ 16, 17, 36, 52, 102 г. Кызыл</t>
  </si>
  <si>
    <t>Внесены изменения протоколом ЦКК № 9/19 от 21.03.2019</t>
  </si>
  <si>
    <t>Исключена протоколом ЦКК № 9/19 от 21.03.2019</t>
  </si>
  <si>
    <t>Исключена протоколом ЦКК 9/19 от 21.03.2019</t>
  </si>
  <si>
    <t>19.2-11/7.2-0003</t>
  </si>
  <si>
    <t xml:space="preserve">Поставка медикаментов </t>
  </si>
  <si>
    <t>Внесены изменения протоколом ЦКК № 10/19 от 27.03.2019</t>
  </si>
  <si>
    <t>19.2-11/7.1-0005</t>
  </si>
  <si>
    <t>Оказание услуг по обязательному страхованию гражданской ответственности владельцев транспортных средств(ОСАГО)</t>
  </si>
  <si>
    <t>Включена протоколом ЦКК № 11/19 от 04.04.2019</t>
  </si>
  <si>
    <t>19.2-11/7.2-0004</t>
  </si>
  <si>
    <t>Поставка материалов для проведения предсменного осмотра персонала АО "Тываэнерго"</t>
  </si>
  <si>
    <t>26.60.9</t>
  </si>
  <si>
    <t>26.60.12.120</t>
  </si>
  <si>
    <t>Поставка материалов для проведения предсменного осмотра персонала</t>
  </si>
  <si>
    <t>сертификаты соответствия</t>
  </si>
  <si>
    <t>19.2-11/4.2-0001</t>
  </si>
  <si>
    <t>Поставка расходных материалов для оргтехники и вычислительной техники</t>
  </si>
  <si>
    <t>Включена протоколом ЦКК № 12/19 от 23.04.2019</t>
  </si>
  <si>
    <t>19.2-11/7.2-0005</t>
  </si>
  <si>
    <t>Поставка оргтехники, вычислительной техники и комплектующих к вычислительной техники</t>
  </si>
  <si>
    <t>Внесены изменения протоколом ЦКК № 12/19 от 23.04.2019</t>
  </si>
  <si>
    <t>15</t>
  </si>
  <si>
    <t>Исключена протоколом ЦКК № 12/19 от 23.04.2019</t>
  </si>
  <si>
    <t>Включена протоколом ЦКК № 10/19 от 27.03.2019. Исключена протоколом ЦКК № 12/19 от 23.04.2019</t>
  </si>
  <si>
    <t>19.2-11/1.2-0007</t>
  </si>
  <si>
    <t>Поставка самонесущего изолированного провода (СИП) на напряжение до 20 кВ</t>
  </si>
  <si>
    <t>Тех. пресоединение</t>
  </si>
  <si>
    <t>Поставка устройства определения места повреждения на воздушных линиях электропередачи</t>
  </si>
  <si>
    <t>19.2-11/1.2-0008</t>
  </si>
  <si>
    <t>27.12</t>
  </si>
  <si>
    <t>27.12.3</t>
  </si>
  <si>
    <t>Амортизация</t>
  </si>
  <si>
    <t>Включена протоколом ЦКК № 13/19 от 29.04.2019</t>
  </si>
  <si>
    <t>19.2-11/2.1-0001</t>
  </si>
  <si>
    <t>Оказание услуг авторского надзора по комплексной реконструкции распределительных сетей 10/0,4кВ пгт. Каа-Хем с заменой ТП 10/0,4кВ,  по строительству ПС 35/10 кВ, выносу участков двух одноцепных ВЛ 35 кВ с территории частных домовладений п.г.т. Каа-Хем, строительству новых ЛЭП 35 кВ до проектируемой ПС 35/10 кВ, по установке  реклоузеров 35 кВ</t>
  </si>
  <si>
    <t>71.12.1</t>
  </si>
  <si>
    <t>71.12</t>
  </si>
  <si>
    <t>Прочие собственные источники, в т.ч.продажа акций</t>
  </si>
  <si>
    <t>сводный сметный расчет</t>
  </si>
  <si>
    <t>Усл.ед.</t>
  </si>
  <si>
    <t>Внесены изменения протоколом ЦКК № 13/19 от 29.04.2019</t>
  </si>
  <si>
    <t>Строительство ПС 35/10 кВ «Каа-Хем», мощностью 2х10 МВА в п.г.т. Каа-Хем (КХ); Реконструкция ЛЭП-35 кВ Кызылская-Каа-Хем,  с целью увеличения пропускной способности ЛЭП, а так же с выносом участков линий Т-1 и Т-2 из зоны жилой застройки в п.г.т. Каа-Хем, протяженностью 6,64 км (КХ);  Реконструкция ВЛ-10 кВ ф. 20-13 с применением СИП в п.г.т. Каа-Хем (17,141 км) (КХ);  Реконструкция ВЛ-10 кВ ф. 20-10 с применением СИП в п.г.т. Каа-Хем (6,646 км) (КХ); Модернизация систем учета электроэнергии 0,4 кВ путем внедрения системы АИИСКУЭ на территории Республики Тыва, 18873 точек учета</t>
  </si>
  <si>
    <t>20_ТЭ, 20-1_ТЭ, 20-2_ТЭ, 20-2.1_ТЭ, 20-3_ТЭ, 20-4_ТЭ - 20-4_ТЭ(42), 20-5_ТЭ - 20-5_ТЭ(20)</t>
  </si>
  <si>
    <t>19.2-11/7.1-0006</t>
  </si>
  <si>
    <t>Страхование имущества юридических лиц "от всех рисков"</t>
  </si>
  <si>
    <t>65.12</t>
  </si>
  <si>
    <t>65.12.4</t>
  </si>
  <si>
    <t>Включена протоколом ЦКК № 14/19 от 07.05.2019</t>
  </si>
  <si>
    <t>сдали</t>
  </si>
  <si>
    <t>19.2-11/5.1-0001</t>
  </si>
  <si>
    <t>Выполнение научно-исследовательской работы «Изучение скорости прироста основных видов лесообразующих древесных пород в зависимости от климатических зон и состояния почвы в местах прохождения трасс действующих ВЛ с созданием региональных карт периодичности расчистки просек ВЛ и выдачей рекомендаций по способу выполнения работ»</t>
  </si>
  <si>
    <t>Капитальнын вложения</t>
  </si>
  <si>
    <t>ИПР АО "Тываэнерго"</t>
  </si>
  <si>
    <t>2019-2021</t>
  </si>
  <si>
    <t>НИР Изучение скорости подроста основных видов лесообразующих древесных пород в зависимости от климатических зон и состояния почвы в местах прохождения трасс действующих ВЛ с созданием региональных карт периодичности расчистки просек ВЛ, выдача рекомендаций по способу выполнения работ</t>
  </si>
  <si>
    <t>Включена протоколом ЦКК № 15/19 от 17.05.2019</t>
  </si>
  <si>
    <t>Внесены изменения протоколом ЦКК 15/19 от 17.05.2019</t>
  </si>
  <si>
    <t>19.2-11/7.1-0007</t>
  </si>
  <si>
    <t>Добровольное медицинское страхование (ДМС)</t>
  </si>
  <si>
    <t>Включена протоколом ЦКК № 16/19 от 28.05.2019</t>
  </si>
  <si>
    <t>Внесены изменения протоколом ЦКК № 16/19 от 28.05.2019</t>
  </si>
  <si>
    <t>Поставка систем бесперебойного питания</t>
  </si>
  <si>
    <t>26.30.11.130</t>
  </si>
  <si>
    <t>1.1.</t>
  </si>
  <si>
    <t>19.2-11/1.1-0004</t>
  </si>
  <si>
    <t>Выполнение работ для технологического присоединения потребителей (СМР) лот №12</t>
  </si>
  <si>
    <t>Строительство ВЛ-6 кВ, ТП 6/0,4 (2 ТМ 0,63 МВА) среднеэтажная жилая застройка, с. Хову-Аксы, ул. Мира, 1,2 км; Строительство КЛ-10кВ, ТП-10/0,4 кВ  (2 ТМ 0,63 МВА) городской суд, г. Кызыл, ул. Бай-Хаакская , д.5, 0,17 км; Строительство ВЛ-10кВ для электроснабжения объекта "Инфраструктура полигона отдельной мотострелковой бригады(горной), Кызылский район, 1 км в северном направлении от с. Кара-Хаак, 6,2 км</t>
  </si>
  <si>
    <t xml:space="preserve">1704_ВН; 1808_ВН: 1773_ВН  </t>
  </si>
  <si>
    <t>Включена протоколом ЦКК № 17/19 от 04.06.2019</t>
  </si>
  <si>
    <t>1.1</t>
  </si>
  <si>
    <t>19.2-11/1.1-0005</t>
  </si>
  <si>
    <t>Осуществление функций строительного контроля за строительством ПС 35/10 кВ, строительством ВЛЭП 35 кВ до проектируемой ПС 35/10 кВ,  установкой  реклоузеров 35 кВ</t>
  </si>
  <si>
    <t>5.8.1.18</t>
  </si>
  <si>
    <t>ООО "Инженер- Проект"</t>
  </si>
  <si>
    <t>20_ТЭ; 20-1_ТЭ</t>
  </si>
  <si>
    <t>5.1</t>
  </si>
  <si>
    <t>19.2-11/5.1-0002</t>
  </si>
  <si>
    <t xml:space="preserve">выполнение работ по проведению научно-исследовательских археологических (надзорных) работ при выполнении работ по титулу " Реконструкция ВЛ 35 кВ Кызылская-Зубовка с отпайкой на ПС 35 кВ Птицефабрика (Т-1) с выносом трассы ВЛ, ВЛ 35 кВ Кызылская-Суг-Бажи (Т-2) с выносом трассы ВЛ, демонтаж ПС 35 кВ Птицефабрика, строительство новой ПС 35 кВ, комплексная реконструкция существующих распределительных электрических сетей  0,4 – 10 кВ п.г.т. Каа – Хем с заменой ТП 0,4-10 кВ, заменой опор и провода, выносом трассы ВЛ", производимых Заказчиком на объекте, расположенном по адресу: Республика Тыва, Кызылский район, пгт. Каа-Хем. </t>
  </si>
  <si>
    <t xml:space="preserve">
72.20</t>
  </si>
  <si>
    <t xml:space="preserve">
72.20.29.120</t>
  </si>
  <si>
    <t xml:space="preserve">ФГБУН Институт истории материальной культуры Российской академии наук (ИИМК РАН), </t>
  </si>
  <si>
    <t>утверждена</t>
  </si>
  <si>
    <t>Исключена протоколом ЦКК 18/19 от 11.06.2019</t>
  </si>
  <si>
    <t>1.2</t>
  </si>
  <si>
    <t>19.2-11/1.1-0006</t>
  </si>
  <si>
    <t>Разработка ПСД на организацию каналов  связи для централизации функций ОТиСУ</t>
  </si>
  <si>
    <t>61.9</t>
  </si>
  <si>
    <t>амортизация</t>
  </si>
  <si>
    <t>Организация каналов связи для централизации функций ОТ и СУ</t>
  </si>
  <si>
    <t>43_ТЭ</t>
  </si>
  <si>
    <t>Включена протоколом ЦКК № 18/19 от 11.06.2019</t>
  </si>
  <si>
    <t>19.2-11/3.2-0007</t>
  </si>
  <si>
    <t>Поставка терминалов защиты, автоматики, управления и сигнализации секционного выключателя, ввода (БЭ2502А0201-2704 УХЛЗ.1, БЭ2502А0303-27Е4 УХЛЗ.1)</t>
  </si>
  <si>
    <t xml:space="preserve">
27.12.10.110 </t>
  </si>
  <si>
    <t>Включена протоколом ЦКК № 19/19 от 01.07.2019</t>
  </si>
  <si>
    <t>Исключена протоколом ЦКК № 19/19 от 01.07.2019</t>
  </si>
  <si>
    <t>Исключена протоколом ЦКК № 8/19 от 13.03.2019</t>
  </si>
  <si>
    <t>19.2-11/7.1-0008</t>
  </si>
  <si>
    <t>ОПРиТП</t>
  </si>
  <si>
    <t xml:space="preserve">Разработка комплексной программы развития электрических сетей напряжением 35 кВ и выше на территории Республики Тыва </t>
  </si>
  <si>
    <t>2020-2024</t>
  </si>
  <si>
    <t>Включена протоколом ЦКК № 20/19 от 11.07.2019</t>
  </si>
  <si>
    <t>УЭиФ</t>
  </si>
  <si>
    <t>Комплекс кадастровых работ по технической инвентаризации  под электросетевыми объектами АО «Тываэнерго»</t>
  </si>
  <si>
    <t>71.12.7</t>
  </si>
  <si>
    <t>71.12.35.110</t>
  </si>
  <si>
    <t>19.2-11/7.1-0010</t>
  </si>
  <si>
    <t>19.2-11/7.2-0006</t>
  </si>
  <si>
    <t>Внесены изменени протоколом ЦКК № 20/19 от 11.07.2019</t>
  </si>
  <si>
    <t>19.2-11/7.1-0011</t>
  </si>
  <si>
    <t>Комплекс кадастровых работ по установлению границ охранных зон под объектами электросетевого хозяйства АО «Тываэнерго»</t>
  </si>
  <si>
    <t>Сводный расчет</t>
  </si>
  <si>
    <t xml:space="preserve"> Комплекс кадастровых работ по установлению границ охранных зон под объектами электросетевого хозяйства АО «Тываэнерго»</t>
  </si>
  <si>
    <t>км</t>
  </si>
  <si>
    <t>Включена протоколом ЦКК № 21/19 от 12.07.2019</t>
  </si>
  <si>
    <t>19.2-11/1.1-0007</t>
  </si>
  <si>
    <t>Выполнение работ для технологического присоединения потребителей (СМР) лот №13</t>
  </si>
  <si>
    <t>Технологическое присоединение энергопринимающих устройств потребителей максимальной мощностью до 15 кВт включительно
(новое строительство)</t>
  </si>
  <si>
    <t>Включена протоколом ЦКК № 22/19 от 05.08.2019</t>
  </si>
  <si>
    <t xml:space="preserve">19.2-11/1.1-0008     
</t>
  </si>
  <si>
    <t>Создание системы телемеханики и организация цифровых каналов связи на ПС 110 кВ «Балгазын»</t>
  </si>
  <si>
    <t>42.22</t>
  </si>
  <si>
    <t>Модернизация системы телемеханики и организация цифровых каналов связи на ПС 110/35/10 кВ «Балгазын»</t>
  </si>
  <si>
    <t>40_ТЭ</t>
  </si>
  <si>
    <t>43.21.</t>
  </si>
  <si>
    <t>19.2-11/2.1-0002</t>
  </si>
  <si>
    <t>Поставка оборудования АИИС КУЭ, выполнение электро-
монтажных и пуско-наладочных работ</t>
  </si>
  <si>
    <t>Доп. эмиссия</t>
  </si>
  <si>
    <t>Реконструкция ТП - 180/400 (0,32 МВА) с установкой столбовых трансформаторных подстанций 10/0,4 кВ на ж/б опорах (1,65 МВА)  в п.г.т. Каа-Хем (КХ); Реконструкция ТП - 149/400 (0,32 МВА) с установкой столбовых трансформаторных подстанций 10/0,4 кВ на ж/б опорах (1,65 МВА)  в п.г.т. Каа-Хем (КХ); Реконструкция ТП - 278/250 (0,2 МВА) с установкой столбовых трансформаторных подстанций 10/0,4 кВ на ж/б опорах (1,65 МВА)  в п.г.т. Каа-Хем (КХ); Реконструкция ТП - 335/400 (0,32 МВА) с установкой столбовых трансформаторных подстанций 10/0,4 кВ на ж/б опорах (1,65 МВА)  в п.г.т. Каа-Хем (КХ); Реконструкция ТП - 254/400 (0,32 МВА) с установкой столбовых трансформаторных подстанций 10/0,4 кВ на ж/б опорах (1,65 МВА)  в п.г.т. Каа-Хем (КХ); Реконструкция ТП - 204/250 (0,2 МВА) с установкой столбовых трансформаторных подстанций 10/0,4 кВ на ж/б опорах (1,65 МВА)  в п.г.т. Каа-Хем (КХ); Реконструкция ТП -307/160 (0,128 МВА) с установкой столбовых трансформаторных подстанций 10/0,4 кВ на ж/б опорах (1,65 МВА)  в п.г.т. Каа-Хем (КХ); Реконструкция ТП - 403/160 (0,128 МВА) с установкой столбовых трансформаторных подстанций 10/0,4 кВ на ж/б опорах (1,65 МВА)  в п.г.т. Каа-Хем (КХ); Реконструкция ТП - 366/400 (0,32 МВА) с установкой столбовых трансформаторных подстанций 10/0,4 кВ на ж/б опорах (1,65 МВА)  в п.г.т. Каа-Хем (КХ); Реконструкция ТП - 318/250 (0,2 МВА) с установкой столбовых трансформаторных подстанций 10/0,4 кВ на ж/б опорах (1,65 МВА)  в п.г.т. Каа-Хем (КХ); Реконструкция ТП - 400/400 (0,32 МВА) с установкой столбовых трансформаторных подстанций 10/0,4 кВ на ж/б опорах (1,575 МВА)  в п.г.т. Каа-Хем (КХ); Реконструкция ТП - 344/160 (0,128 МВА) с установкой столбовых трансформаторных подстанций 10/0,4 кВ на ж/б опорах (0,74 МВА)  в п.г.т. Каа-Хем (КХ); Строительство столбовой подстанции 10/0,4 кВ на ж/б опоре (0,37 МВА) в пгт. Каа-Хем, ул. Светланы Савицкой (КХ); Реконструкция ТП - 320/2*400 (0,32 МВА) с установкой столбовых трансформаторных подстанций 10/0,4 кВ на ж/б опорах (0,37 МВА)  в п.г.т. Каа-Хем (КХ); Реконструкция ТП - 280/400 (0,38 МВА) с установкой столбовых трансформаторных подстанций 10/0,4 кВ на ж/б опорах (0,37 МВА)  в п.г.т. Каа-Хем (КХ); Реконструкция ТП - 281/63 (0,05 МВА) с установкой столбовых трансформаторных подстанций 10/0,4 кВ на ж/б опорах (0,37 МВА)  в п.г.т. Каа-Хем (КХ); Реконструкция ТП - 201/400 (0,32 МВА) с установкой столбовых трансформаторных подстанций 10/0,4 кВ на ж/б опорах (0,37 МВА)  в п.г.т. Каа-Хем (КХ); Строительство столбовой подстанции 10/0,4 кВ на ж/б опоре (0,37 МВА) в пгт. Каа-Хем, ул. Пионерская (КХ); Реконструкция ТП - 70/400 (0,3 МВА) с установкой столбовых трансформаторных подстанций 10/0,4 кВ на ж/б опорах (0,37 МВА)  в п.г.т. Каа-Хем (КХ); Реконструкция ТП - 54/250 (0,128 МВА) с установкой столбовых трансформаторных подстанций 10/0,4 кВ на ж/б опорах (0,37 МВА)  в п.г.т. Каа-Хем (КХ); Реконструкция ТП - 103/250 (0,2 МВА) с установкой столбовых трансформаторных подстанций 10/0,4 кВ на ж/б опорах (0,275 МВА)  в п.г.т. Каа-Хем (КХ)</t>
  </si>
  <si>
    <t xml:space="preserve"> 20-5_ТЭ - 20-5_ТЭ(20)</t>
  </si>
  <si>
    <t>Включена протоколом ЦКК № 23/19 от 21.08.2019</t>
  </si>
  <si>
    <t>19.2-11/7.1-0009</t>
  </si>
  <si>
    <t>услуга по проведению вакцинации персонала АО "Тываэнерго" от вирусного клещевого энцефалита в 2019 году</t>
  </si>
  <si>
    <t>2 21.20.2</t>
  </si>
  <si>
    <t xml:space="preserve"> 24.42.21.310 </t>
  </si>
  <si>
    <t>5.8.1.3</t>
  </si>
  <si>
    <t>ГБУЗ РТ "Городская поликлиника"</t>
  </si>
  <si>
    <t>Внесены изменения протоколом ЦКК № 23/19 от 21.08.2019</t>
  </si>
  <si>
    <t>19.2-11/1.2-0009</t>
  </si>
  <si>
    <t>31.01</t>
  </si>
  <si>
    <t>ОЗК</t>
  </si>
  <si>
    <t xml:space="preserve">Строительство ПС 35/10 кВ «Каа-Хем», мощностью 2х10 МВА в п.г.т. Каа-Хем (КХ); Реконструкция ЛЭП-35 кВ Кызылская-Каа-Хем,  с целью увеличения пропускной способности ЛЭП, а так же с выносом участков линий Т-1 и Т-2 из зоны жилой застройки в п.г.т. Каа-Хем, протяженностью 6,64 км (КХ);  </t>
  </si>
  <si>
    <t>Поставка мебели для ЦУС</t>
  </si>
  <si>
    <t>Услуга по проведению вакцинации персонала АО "Тываэнерго" от вирусного клещевого энцефалита в 2019 году</t>
  </si>
  <si>
    <t>Включена протоколом ЦКК № 24/19 от 21.08.2019</t>
  </si>
  <si>
    <t>Внесены изменения протоколом ЦКК № 24/19 от 21.08.2019</t>
  </si>
  <si>
    <t>Поставка приборов ИСУЭЭ</t>
  </si>
  <si>
    <t>19.2-11/7.2-0007</t>
  </si>
  <si>
    <t>Включена протоколом ЦКК № 25/19 от 26.08.2019</t>
  </si>
  <si>
    <t xml:space="preserve">19.2-11/1.1-0009     
</t>
  </si>
  <si>
    <t>Перезапитка существующих фидеров от существующей ПС 35/10 кВ Птицефабрика на новую ПС 35/10 кВ  Каа-Хем</t>
  </si>
  <si>
    <t xml:space="preserve">
42.22.2</t>
  </si>
  <si>
    <t xml:space="preserve"> электронная</t>
  </si>
  <si>
    <t>утверждена приказлом Минэнерго РФ №4@ от 17.10.2018 г.</t>
  </si>
  <si>
    <t>Оказание услуг почтовой связи</t>
  </si>
  <si>
    <t>53.1</t>
  </si>
  <si>
    <t>53.10.1</t>
  </si>
  <si>
    <t>5.8.1.1</t>
  </si>
  <si>
    <t>УФПС Республики Тыва - филиал ФГУП "Почта России"</t>
  </si>
  <si>
    <t>усл.ед.</t>
  </si>
  <si>
    <t>7.1</t>
  </si>
  <si>
    <t>19.2-11/7.1-0012</t>
  </si>
  <si>
    <t>Включена протоколом ЦКК № 26/19 от 28.08.2019</t>
  </si>
  <si>
    <t>19.2-11/1.2-0012</t>
  </si>
  <si>
    <t xml:space="preserve">Поставка аппаратно-программного комплекса на базе хроматографа «Хроматэк - Кристалл 5000» </t>
  </si>
  <si>
    <t>26.51.52</t>
  </si>
  <si>
    <t>внеплановый объект</t>
  </si>
  <si>
    <t>19.2-11/1.1-0010</t>
  </si>
  <si>
    <t xml:space="preserve">Создание автоматизированной системы оперативно-диспетчерского, технологического и ситуационного управления (АСТУ) </t>
  </si>
  <si>
    <t>62.09</t>
  </si>
  <si>
    <t>ООО "СисКонт"</t>
  </si>
  <si>
    <t>19.2-11/1.2-0011</t>
  </si>
  <si>
    <t>Поставка аппарата испытания диэлектриков</t>
  </si>
  <si>
    <t>26.51.43.120</t>
  </si>
  <si>
    <t>Включена протоколом ЦКК № 28/19 от 11.09.2019</t>
  </si>
  <si>
    <t>19.2-11/7.1-0013</t>
  </si>
  <si>
    <t xml:space="preserve"> Выполнение работ  по технологическому и ценовому аудиту инвестиционной программы   и  отчетов по исполнению инвестиционной программы   </t>
  </si>
  <si>
    <t>2020-2023</t>
  </si>
  <si>
    <t>Внесены изменения протоколом ЦКК № 28/19 от 11.09.19</t>
  </si>
  <si>
    <t>Исключена протоколом ЦКК № 28/19 от 11.09.19</t>
  </si>
  <si>
    <t>19.2-11/7.2-0008</t>
  </si>
  <si>
    <t>Поставка автошин к грузовым автомобилям, сельскохозяйственной и специальной технике.</t>
  </si>
  <si>
    <t>19.2-11/3.2-0012</t>
  </si>
  <si>
    <t>Поставка ГСМ (бензин, дизельное топливо) с. Балгазын</t>
  </si>
  <si>
    <t>19.2-11/3.2-0013</t>
  </si>
  <si>
    <t>Включена протоколом ЦКК № 29/19 от 18.09.2019</t>
  </si>
  <si>
    <t>Поставка ГСМ (бензин, дизельное топливо) с. Самагалтай</t>
  </si>
  <si>
    <t>19.2-11/3.2-0014</t>
  </si>
  <si>
    <t>Поставка ГСМ (бензин, дизельное топливо) с. Сарыг-Сеп</t>
  </si>
  <si>
    <t>19.2-11/3.2-0015</t>
  </si>
  <si>
    <t>Поставка ГСМ (бензин, дизельное топливо) г. Туран</t>
  </si>
  <si>
    <t>19.2-11/3.2-0018</t>
  </si>
  <si>
    <t>Поставка ГСМ (бензин, дизельное топливо) г. Шагонар</t>
  </si>
  <si>
    <t>19.2-11/3.2-0016</t>
  </si>
  <si>
    <t>Поставка ГСМ (бензин, дизельное топливо) с. Хандагайты</t>
  </si>
  <si>
    <t>19.2-11/3.2-0017</t>
  </si>
  <si>
    <t>Поставка ГСМ (бензин, дизельное топливо) с. Чаа-Холь</t>
  </si>
  <si>
    <t>19.2-11/3.2-0019</t>
  </si>
  <si>
    <t>Поставка ГСМ (бензин, дизельное топливо) г. Чадан</t>
  </si>
  <si>
    <t>19.2-11/3.2-0020</t>
  </si>
  <si>
    <t>Поставка ГСМ (бензин, дизельное топливо) с. Эрзин</t>
  </si>
  <si>
    <t>19.2-11/3.2-0022</t>
  </si>
  <si>
    <t>Поставка ГСМ (бензин, дизельное топливо) с. Бай-Хаак</t>
  </si>
  <si>
    <t>19.2-11/3.2-0021</t>
  </si>
  <si>
    <t>Поставка ГСМ (бензин, дизельное топливо) г. Ак-Довурак</t>
  </si>
  <si>
    <t>Внесены изменения протоколом ЦКК 29/19 от 18.09.2019</t>
  </si>
  <si>
    <t>Внесены изменения протоколом ЦКК № 29/19 от 18.09.2019</t>
  </si>
  <si>
    <t>Поставка запасных частей к БКМ</t>
  </si>
  <si>
    <t>Поставка масла трансформаторного</t>
  </si>
  <si>
    <t>19.2-11/3.2-0023</t>
  </si>
  <si>
    <t>Включена протоколом ЦКК № 31/19 от 24.09.2019</t>
  </si>
  <si>
    <t>19.2-11/3.2-0026</t>
  </si>
  <si>
    <t>19.2-11/3.2-0025</t>
  </si>
  <si>
    <t>19.2-11/3.2-0024</t>
  </si>
  <si>
    <t>Поставка ГСМ (бензин, дизельное топливо) г. Кызыл</t>
  </si>
  <si>
    <t>19.2-11/3.2-0027</t>
  </si>
  <si>
    <t>Поставка материалов строительных и отделочных (пиломатериал)</t>
  </si>
  <si>
    <t>16.10.10.110</t>
  </si>
  <si>
    <t>м3</t>
  </si>
  <si>
    <t>19.2-11/7.2-0010</t>
  </si>
  <si>
    <t>Поставка бензоинструмента</t>
  </si>
  <si>
    <t>19.2-11/3.2-0011</t>
  </si>
  <si>
    <t>Поставка инертных материалов (песок)</t>
  </si>
  <si>
    <t>8.12.1.</t>
  </si>
  <si>
    <t>АО"Тываэнерго"</t>
  </si>
  <si>
    <t>Страхование от несчастных случаев и болезней (НСиБ)</t>
  </si>
  <si>
    <t>65.12.1</t>
  </si>
  <si>
    <t>ус.ед.</t>
  </si>
  <si>
    <t>19.2-11/7.1-0014</t>
  </si>
  <si>
    <t>Поставка самонесущего изолированного провода (СИП) на напряжение до 35 кВ</t>
  </si>
  <si>
    <t>Внесены изменения протоколом ЦКК 31/19 от 24.09.2019</t>
  </si>
  <si>
    <t>Поставка подвесных стеклянных изоляторов на напряжение от 10кВ до 500кВ</t>
  </si>
  <si>
    <t>Поставка товаров и инвентаря  хозяйственного</t>
  </si>
  <si>
    <t>19.2-11/7.2-0009</t>
  </si>
  <si>
    <t>Поставка сварочного оборудования</t>
  </si>
  <si>
    <t>27.90.13.129</t>
  </si>
  <si>
    <t>Включена протоколом ЦКК № 32/19 от 02.10.2019</t>
  </si>
  <si>
    <t>19.2-11/3.2-0030</t>
  </si>
  <si>
    <t>Поставка бензиновых, дизельных генераторов</t>
  </si>
  <si>
    <t>27.11.10.130</t>
  </si>
  <si>
    <t>19.2-11/3.2-0029</t>
  </si>
  <si>
    <t>Поставка изоляторов линейных стеклянных (штыревых)</t>
  </si>
  <si>
    <t>19.2-11/3.2-0028</t>
  </si>
  <si>
    <t>Поставка арматуры линейной</t>
  </si>
  <si>
    <t>27.33.13.120</t>
  </si>
  <si>
    <t>справочник цен</t>
  </si>
  <si>
    <t>19.2-11/3.2-0031</t>
  </si>
  <si>
    <t>Поставка продукции химической</t>
  </si>
  <si>
    <t>20.59.59.000</t>
  </si>
  <si>
    <t>Внесены изменения протоколом ЦКК 32/19 от 02.10.2019</t>
  </si>
  <si>
    <t>Внесены изменения протоколом ЦКК № 32/19 от 02.10.2019</t>
  </si>
  <si>
    <t>Оказание услуг по передаче неисключительного права на использование программного обеспечения Microsoft Office Standard 2019 SNGL OLV NL</t>
  </si>
  <si>
    <t>Сравгительная матрица</t>
  </si>
  <si>
    <t>etp.rosseti.ru</t>
  </si>
  <si>
    <t>Включена протоколом ЦКК № 33/19 от 09.10.2019</t>
  </si>
  <si>
    <t xml:space="preserve">Оказание услуг по передаче неисключительного права на использование программного обеспечения 1С:Предприятие 8 ПРОФ. ERP Управление предприятием 2 </t>
  </si>
  <si>
    <t>19.2-11/4.1-0001</t>
  </si>
  <si>
    <t>19.2-11/4.1-0002</t>
  </si>
  <si>
    <t>19.2-11/3.2-0032</t>
  </si>
  <si>
    <t>Поставка арматуры к СИП 6-35 кВ</t>
  </si>
  <si>
    <t>Внесены изменения протоколом ЦКК № 33/19 от 09.10.2019</t>
  </si>
  <si>
    <t>Поставка электроинструмента</t>
  </si>
  <si>
    <t>Внесены изменения протоколом ЦКК 33/19 от 09.10.2019</t>
  </si>
  <si>
    <t>Поставка выключателей нагрузки</t>
  </si>
  <si>
    <t>19.2-11/3.2-0033</t>
  </si>
  <si>
    <t>Включена протоколом ЦКК № 34/19 от 17.10.2019</t>
  </si>
  <si>
    <t>Внесены изменения протоколом ЦКК № 34/19 от 17.10.2019</t>
  </si>
  <si>
    <t>Поставка подвесных стеклянных изоляторов на напряжение от 10кВ до 500кВ (инновационное оборудование)</t>
  </si>
  <si>
    <t>Внесены изменения протоколом ЦКК 34/19 от 17.10.2019</t>
  </si>
  <si>
    <t>Внесены изменения протоколом ЦКК № 34/19 от 17.10.19</t>
  </si>
  <si>
    <t>Поставка автошин к легковым автомобилям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</si>
</sst>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[Magenta]\ &quot;Ошибка&quot;;[Magenta]\ &quot;Ошибка&quot;;[Blue]\ &quot;OK&quot;"/>
    <numFmt numFmtId="186" formatCode="###\ ##\ ##"/>
    <numFmt numFmtId="187" formatCode="0_);\(0\)"/>
    <numFmt numFmtId="188" formatCode="_(* #,##0_);_(* \(#,##0\);_(* &quot;-&quot;??_);_(@_)"/>
    <numFmt numFmtId="189" formatCode="_(* #,##0.000_);_(* \(#,##0.000\);_(* &quot;-&quot;???_);_(@_)"/>
    <numFmt numFmtId="190" formatCode="_-&quot;Ј&quot;* #,##0_-;\-&quot;Ј&quot;* #,##0_-;_-&quot;Ј&quot;* &quot;-&quot;_-;_-@_-"/>
    <numFmt numFmtId="191" formatCode="_([$€-2]* #,##0.00_);_([$€-2]* \(#,##0.00\);_([$€-2]* &quot;-&quot;??_)"/>
    <numFmt numFmtId="192" formatCode="#,##0.00_р_."/>
    <numFmt numFmtId="193" formatCode="dd/mm/yy;@"/>
    <numFmt numFmtId="194" formatCode="#,##0.00;[White][=0]\ General;General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1893">
    <xf numFmtId="0" fontId="0" fillId="0" borderId="0"/>
    <xf numFmtId="0" fontId="20" fillId="0" borderId="0"/>
    <xf numFmtId="0" fontId="20" fillId="0" borderId="0"/>
    <xf numFmtId="0" fontId="18" fillId="0" borderId="0"/>
    <xf numFmtId="0" fontId="24" fillId="0" borderId="0"/>
    <xf numFmtId="0" fontId="25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6" fillId="0" borderId="0"/>
    <xf numFmtId="0" fontId="18" fillId="0" borderId="0"/>
    <xf numFmtId="0" fontId="19" fillId="0" borderId="0"/>
    <xf numFmtId="0" fontId="27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/>
    <xf numFmtId="166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4" fontId="29" fillId="33" borderId="11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19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19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20" fillId="0" borderId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31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19" fillId="62" borderId="23" applyNumberFormat="0" applyProtection="0">
      <alignment horizontal="left" vertical="center" indent="1"/>
    </xf>
    <xf numFmtId="0" fontId="19" fillId="62" borderId="23" applyNumberFormat="0" applyProtection="0">
      <alignment horizontal="left" vertical="top" indent="1"/>
    </xf>
    <xf numFmtId="0" fontId="19" fillId="58" borderId="23" applyNumberFormat="0" applyProtection="0">
      <alignment horizontal="left" vertical="center" indent="1"/>
    </xf>
    <xf numFmtId="0" fontId="19" fillId="58" borderId="23" applyNumberFormat="0" applyProtection="0">
      <alignment horizontal="left" vertical="top" indent="1"/>
    </xf>
    <xf numFmtId="0" fontId="19" fillId="64" borderId="23" applyNumberFormat="0" applyProtection="0">
      <alignment horizontal="left" vertical="center" indent="1"/>
    </xf>
    <xf numFmtId="0" fontId="19" fillId="64" borderId="23" applyNumberFormat="0" applyProtection="0">
      <alignment horizontal="left" vertical="top" indent="1"/>
    </xf>
    <xf numFmtId="0" fontId="19" fillId="65" borderId="23" applyNumberFormat="0" applyProtection="0">
      <alignment horizontal="left" vertical="center" indent="1"/>
    </xf>
    <xf numFmtId="0" fontId="19" fillId="65" borderId="23" applyNumberFormat="0" applyProtection="0">
      <alignment horizontal="left" vertical="top" indent="1"/>
    </xf>
    <xf numFmtId="0" fontId="28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3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17" fillId="29" borderId="0" applyNumberFormat="0" applyBorder="0" applyAlignment="0" applyProtection="0"/>
    <xf numFmtId="177" fontId="18" fillId="0" borderId="27">
      <protection locked="0"/>
    </xf>
    <xf numFmtId="177" fontId="18" fillId="0" borderId="27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9" fillId="5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10" fillId="6" borderId="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11" fillId="6" borderId="4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4" fontId="31" fillId="0" borderId="0">
      <alignment horizontal="right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0" applyBorder="0">
      <alignment horizontal="right"/>
    </xf>
    <xf numFmtId="49" fontId="74" fillId="0" borderId="0" applyBorder="0">
      <alignment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9" applyNumberFormat="0" applyFill="0" applyAlignment="0" applyProtection="0"/>
    <xf numFmtId="3" fontId="72" fillId="0" borderId="10" applyBorder="0">
      <alignment vertical="center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13" fillId="7" borderId="7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8" fillId="4" borderId="0" applyNumberFormat="0" applyBorder="0" applyAlignment="0" applyProtection="0"/>
    <xf numFmtId="168" fontId="18" fillId="0" borderId="0"/>
    <xf numFmtId="0" fontId="18" fillId="0" borderId="0"/>
    <xf numFmtId="170" fontId="18" fillId="0" borderId="0"/>
    <xf numFmtId="166" fontId="18" fillId="0" borderId="0"/>
    <xf numFmtId="0" fontId="28" fillId="0" borderId="0"/>
    <xf numFmtId="0" fontId="18" fillId="0" borderId="0"/>
    <xf numFmtId="166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26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19" fillId="0" borderId="0"/>
    <xf numFmtId="166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166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166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7" fillId="3" borderId="0" applyNumberFormat="0" applyBorder="0" applyAlignment="0" applyProtection="0"/>
    <xf numFmtId="167" fontId="81" fillId="57" borderId="12" applyNumberFormat="0" applyBorder="0" applyAlignment="0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12" fillId="0" borderId="6" applyNumberFormat="0" applyFill="0" applyAlignment="0" applyProtection="0"/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49" fontId="77" fillId="0" borderId="0">
      <alignment horizontal="center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6" fillId="2" borderId="0" applyNumberFormat="0" applyBorder="0" applyAlignment="0" applyProtection="0"/>
    <xf numFmtId="171" fontId="33" fillId="0" borderId="0">
      <protection locked="0"/>
    </xf>
    <xf numFmtId="0" fontId="31" fillId="0" borderId="10" applyBorder="0">
      <alignment horizontal="center" vertical="center" wrapText="1"/>
    </xf>
    <xf numFmtId="169" fontId="32" fillId="0" borderId="0"/>
    <xf numFmtId="169" fontId="3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32" fillId="0" borderId="0"/>
    <xf numFmtId="169" fontId="32" fillId="0" borderId="0"/>
    <xf numFmtId="169" fontId="20" fillId="0" borderId="0"/>
    <xf numFmtId="169" fontId="20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20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20" fillId="0" borderId="0"/>
    <xf numFmtId="169" fontId="20" fillId="0" borderId="0"/>
    <xf numFmtId="169" fontId="20" fillId="0" borderId="0"/>
    <xf numFmtId="169" fontId="18" fillId="0" borderId="0"/>
    <xf numFmtId="169" fontId="18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1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1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2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2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3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3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2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2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5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5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19" fillId="62" borderId="23" applyNumberFormat="0" applyProtection="0">
      <alignment horizontal="left" vertical="center" indent="1"/>
    </xf>
    <xf numFmtId="169" fontId="19" fillId="62" borderId="23" applyNumberFormat="0" applyProtection="0">
      <alignment horizontal="left" vertical="top" indent="1"/>
    </xf>
    <xf numFmtId="169" fontId="19" fillId="58" borderId="23" applyNumberFormat="0" applyProtection="0">
      <alignment horizontal="left" vertical="center" indent="1"/>
    </xf>
    <xf numFmtId="169" fontId="19" fillId="58" borderId="23" applyNumberFormat="0" applyProtection="0">
      <alignment horizontal="left" vertical="top" indent="1"/>
    </xf>
    <xf numFmtId="169" fontId="19" fillId="64" borderId="23" applyNumberFormat="0" applyProtection="0">
      <alignment horizontal="left" vertical="center" indent="1"/>
    </xf>
    <xf numFmtId="169" fontId="19" fillId="64" borderId="23" applyNumberFormat="0" applyProtection="0">
      <alignment horizontal="left" vertical="top" indent="1"/>
    </xf>
    <xf numFmtId="169" fontId="19" fillId="65" borderId="23" applyNumberFormat="0" applyProtection="0">
      <alignment horizontal="left" vertical="center" indent="1"/>
    </xf>
    <xf numFmtId="169" fontId="19" fillId="65" borderId="23" applyNumberFormat="0" applyProtection="0">
      <alignment horizontal="left" vertical="top" indent="1"/>
    </xf>
    <xf numFmtId="169" fontId="28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3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7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22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9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18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18" fillId="0" borderId="0"/>
    <xf numFmtId="169" fontId="18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2" fillId="0" borderId="0"/>
    <xf numFmtId="169" fontId="22" fillId="0" borderId="0"/>
    <xf numFmtId="169" fontId="22" fillId="0" borderId="0"/>
    <xf numFmtId="169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8" fillId="0" borderId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56" borderId="21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56" borderId="21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56" borderId="21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20" fillId="0" borderId="0"/>
    <xf numFmtId="169" fontId="20" fillId="0" borderId="0"/>
    <xf numFmtId="169" fontId="20" fillId="0" borderId="0"/>
    <xf numFmtId="169" fontId="32" fillId="0" borderId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31" fillId="0" borderId="10" applyBorder="0">
      <alignment horizontal="center" vertical="center" wrapText="1"/>
    </xf>
    <xf numFmtId="17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9" fillId="0" borderId="0"/>
    <xf numFmtId="0" fontId="83" fillId="0" borderId="0"/>
    <xf numFmtId="0" fontId="31" fillId="0" borderId="0"/>
    <xf numFmtId="0" fontId="31" fillId="0" borderId="0"/>
    <xf numFmtId="0" fontId="3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5" fillId="0" borderId="0"/>
    <xf numFmtId="183" fontId="88" fillId="73" borderId="0">
      <alignment vertical="top"/>
    </xf>
    <xf numFmtId="38" fontId="18" fillId="0" borderId="0">
      <alignment vertical="top"/>
    </xf>
    <xf numFmtId="169" fontId="19" fillId="57" borderId="20" applyNumberFormat="0" applyFont="0">
      <alignment shrinkToFit="1"/>
      <protection locked="0"/>
    </xf>
    <xf numFmtId="169" fontId="19" fillId="0" borderId="0"/>
    <xf numFmtId="169" fontId="19" fillId="0" borderId="0"/>
    <xf numFmtId="169" fontId="19" fillId="0" borderId="0"/>
    <xf numFmtId="169" fontId="19" fillId="0" borderId="0"/>
    <xf numFmtId="185" fontId="19" fillId="34" borderId="0" applyFont="0" applyBorder="0">
      <alignment horizontal="center" vertical="center" shrinkToFit="1"/>
    </xf>
    <xf numFmtId="44" fontId="89" fillId="0" borderId="0">
      <protection locked="0"/>
    </xf>
    <xf numFmtId="44" fontId="89" fillId="0" borderId="0">
      <protection locked="0"/>
    </xf>
    <xf numFmtId="44" fontId="89" fillId="0" borderId="0">
      <protection locked="0"/>
    </xf>
    <xf numFmtId="169" fontId="75" fillId="0" borderId="0">
      <protection locked="0"/>
    </xf>
    <xf numFmtId="169" fontId="75" fillId="0" borderId="0">
      <protection locked="0"/>
    </xf>
    <xf numFmtId="169" fontId="89" fillId="0" borderId="13">
      <protection locked="0"/>
    </xf>
    <xf numFmtId="169" fontId="18" fillId="36" borderId="0" applyNumberFormat="0" applyBorder="0" applyAlignment="0" applyProtection="0"/>
    <xf numFmtId="169" fontId="90" fillId="75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28" fillId="36" borderId="0" applyNumberFormat="0" applyBorder="0" applyAlignment="0" applyProtection="0"/>
    <xf numFmtId="169" fontId="18" fillId="37" borderId="0" applyNumberFormat="0" applyBorder="0" applyAlignment="0" applyProtection="0"/>
    <xf numFmtId="169" fontId="90" fillId="76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28" fillId="37" borderId="0" applyNumberFormat="0" applyBorder="0" applyAlignment="0" applyProtection="0"/>
    <xf numFmtId="169" fontId="18" fillId="38" borderId="0" applyNumberFormat="0" applyBorder="0" applyAlignment="0" applyProtection="0"/>
    <xf numFmtId="169" fontId="90" fillId="77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28" fillId="38" borderId="0" applyNumberFormat="0" applyBorder="0" applyAlignment="0" applyProtection="0"/>
    <xf numFmtId="169" fontId="18" fillId="39" borderId="0" applyNumberFormat="0" applyBorder="0" applyAlignment="0" applyProtection="0"/>
    <xf numFmtId="169" fontId="90" fillId="78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28" fillId="39" borderId="0" applyNumberFormat="0" applyBorder="0" applyAlignment="0" applyProtection="0"/>
    <xf numFmtId="169" fontId="18" fillId="40" borderId="0" applyNumberFormat="0" applyBorder="0" applyAlignment="0" applyProtection="0"/>
    <xf numFmtId="169" fontId="90" fillId="79" borderId="0" applyNumberFormat="0" applyBorder="0" applyAlignment="0" applyProtection="0"/>
    <xf numFmtId="169" fontId="18" fillId="40" borderId="0" applyNumberFormat="0" applyBorder="0" applyAlignment="0" applyProtection="0"/>
    <xf numFmtId="169" fontId="18" fillId="40" borderId="0" applyNumberFormat="0" applyBorder="0" applyAlignment="0" applyProtection="0"/>
    <xf numFmtId="169" fontId="18" fillId="40" borderId="0" applyNumberFormat="0" applyBorder="0" applyAlignment="0" applyProtection="0"/>
    <xf numFmtId="169" fontId="28" fillId="40" borderId="0" applyNumberFormat="0" applyBorder="0" applyAlignment="0" applyProtection="0"/>
    <xf numFmtId="169" fontId="18" fillId="41" borderId="0" applyNumberFormat="0" applyBorder="0" applyAlignment="0" applyProtection="0"/>
    <xf numFmtId="169" fontId="90" fillId="80" borderId="0" applyNumberFormat="0" applyBorder="0" applyAlignment="0" applyProtection="0"/>
    <xf numFmtId="169" fontId="18" fillId="41" borderId="0" applyNumberFormat="0" applyBorder="0" applyAlignment="0" applyProtection="0"/>
    <xf numFmtId="169" fontId="18" fillId="41" borderId="0" applyNumberFormat="0" applyBorder="0" applyAlignment="0" applyProtection="0"/>
    <xf numFmtId="169" fontId="18" fillId="41" borderId="0" applyNumberFormat="0" applyBorder="0" applyAlignment="0" applyProtection="0"/>
    <xf numFmtId="169" fontId="28" fillId="41" borderId="0" applyNumberFormat="0" applyBorder="0" applyAlignment="0" applyProtection="0"/>
    <xf numFmtId="169" fontId="18" fillId="42" borderId="0" applyNumberFormat="0" applyBorder="0" applyAlignment="0" applyProtection="0"/>
    <xf numFmtId="169" fontId="90" fillId="81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28" fillId="42" borderId="0" applyNumberFormat="0" applyBorder="0" applyAlignment="0" applyProtection="0"/>
    <xf numFmtId="169" fontId="18" fillId="43" borderId="0" applyNumberFormat="0" applyBorder="0" applyAlignment="0" applyProtection="0"/>
    <xf numFmtId="169" fontId="90" fillId="82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28" fillId="43" borderId="0" applyNumberFormat="0" applyBorder="0" applyAlignment="0" applyProtection="0"/>
    <xf numFmtId="169" fontId="18" fillId="44" borderId="0" applyNumberFormat="0" applyBorder="0" applyAlignment="0" applyProtection="0"/>
    <xf numFmtId="169" fontId="90" fillId="83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28" fillId="44" borderId="0" applyNumberFormat="0" applyBorder="0" applyAlignment="0" applyProtection="0"/>
    <xf numFmtId="169" fontId="18" fillId="39" borderId="0" applyNumberFormat="0" applyBorder="0" applyAlignment="0" applyProtection="0"/>
    <xf numFmtId="169" fontId="90" fillId="78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28" fillId="39" borderId="0" applyNumberFormat="0" applyBorder="0" applyAlignment="0" applyProtection="0"/>
    <xf numFmtId="169" fontId="18" fillId="42" borderId="0" applyNumberFormat="0" applyBorder="0" applyAlignment="0" applyProtection="0"/>
    <xf numFmtId="169" fontId="90" fillId="81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28" fillId="42" borderId="0" applyNumberFormat="0" applyBorder="0" applyAlignment="0" applyProtection="0"/>
    <xf numFmtId="169" fontId="18" fillId="45" borderId="0" applyNumberFormat="0" applyBorder="0" applyAlignment="0" applyProtection="0"/>
    <xf numFmtId="169" fontId="90" fillId="84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28" fillId="45" borderId="0" applyNumberFormat="0" applyBorder="0" applyAlignment="0" applyProtection="0"/>
    <xf numFmtId="169" fontId="18" fillId="46" borderId="0" applyNumberFormat="0" applyBorder="0" applyAlignment="0" applyProtection="0"/>
    <xf numFmtId="169" fontId="18" fillId="85" borderId="0" applyNumberFormat="0" applyBorder="0" applyAlignment="0" applyProtection="0"/>
    <xf numFmtId="169" fontId="18" fillId="46" borderId="0" applyNumberFormat="0" applyBorder="0" applyAlignment="0" applyProtection="0"/>
    <xf numFmtId="169" fontId="18" fillId="46" borderId="0" applyNumberFormat="0" applyBorder="0" applyAlignment="0" applyProtection="0"/>
    <xf numFmtId="169" fontId="18" fillId="46" borderId="0" applyNumberFormat="0" applyBorder="0" applyAlignment="0" applyProtection="0"/>
    <xf numFmtId="169" fontId="18" fillId="43" borderId="0" applyNumberFormat="0" applyBorder="0" applyAlignment="0" applyProtection="0"/>
    <xf numFmtId="169" fontId="18" fillId="82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4" borderId="0" applyNumberFormat="0" applyBorder="0" applyAlignment="0" applyProtection="0"/>
    <xf numFmtId="169" fontId="18" fillId="83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7" borderId="0" applyNumberFormat="0" applyBorder="0" applyAlignment="0" applyProtection="0"/>
    <xf numFmtId="169" fontId="18" fillId="86" borderId="0" applyNumberFormat="0" applyBorder="0" applyAlignment="0" applyProtection="0"/>
    <xf numFmtId="169" fontId="18" fillId="47" borderId="0" applyNumberFormat="0" applyBorder="0" applyAlignment="0" applyProtection="0"/>
    <xf numFmtId="169" fontId="18" fillId="47" borderId="0" applyNumberFormat="0" applyBorder="0" applyAlignment="0" applyProtection="0"/>
    <xf numFmtId="169" fontId="18" fillId="47" borderId="0" applyNumberFormat="0" applyBorder="0" applyAlignment="0" applyProtection="0"/>
    <xf numFmtId="169" fontId="18" fillId="33" borderId="0" applyNumberFormat="0" applyBorder="0" applyAlignment="0" applyProtection="0"/>
    <xf numFmtId="169" fontId="18" fillId="87" borderId="0" applyNumberFormat="0" applyBorder="0" applyAlignment="0" applyProtection="0"/>
    <xf numFmtId="169" fontId="18" fillId="33" borderId="0" applyNumberFormat="0" applyBorder="0" applyAlignment="0" applyProtection="0"/>
    <xf numFmtId="169" fontId="18" fillId="33" borderId="0" applyNumberFormat="0" applyBorder="0" applyAlignment="0" applyProtection="0"/>
    <xf numFmtId="169" fontId="18" fillId="33" borderId="0" applyNumberFormat="0" applyBorder="0" applyAlignment="0" applyProtection="0"/>
    <xf numFmtId="169" fontId="18" fillId="48" borderId="0" applyNumberFormat="0" applyBorder="0" applyAlignment="0" applyProtection="0"/>
    <xf numFmtId="169" fontId="18" fillId="88" borderId="0" applyNumberFormat="0" applyBorder="0" applyAlignment="0" applyProtection="0"/>
    <xf numFmtId="169" fontId="18" fillId="48" borderId="0" applyNumberFormat="0" applyBorder="0" applyAlignment="0" applyProtection="0"/>
    <xf numFmtId="169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6" fontId="93" fillId="103" borderId="0">
      <alignment horizontal="center" vertical="center"/>
    </xf>
    <xf numFmtId="187" fontId="84" fillId="0" borderId="37" applyFont="0" applyFill="0">
      <alignment horizontal="right" vertical="center"/>
      <protection locked="0"/>
    </xf>
    <xf numFmtId="187" fontId="84" fillId="0" borderId="0" applyFont="0" applyBorder="0" applyProtection="0">
      <alignment vertical="center"/>
    </xf>
    <xf numFmtId="186" fontId="19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31" fillId="0" borderId="0">
      <alignment horizontal="left"/>
    </xf>
    <xf numFmtId="188" fontId="85" fillId="105" borderId="10">
      <alignment vertical="center"/>
    </xf>
    <xf numFmtId="188" fontId="85" fillId="65" borderId="10">
      <alignment vertical="center"/>
    </xf>
    <xf numFmtId="37" fontId="95" fillId="106" borderId="10">
      <alignment horizontal="center"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4" fontId="58" fillId="0" borderId="0" applyFont="0" applyBorder="0">
      <alignment vertical="top"/>
    </xf>
    <xf numFmtId="14" fontId="23" fillId="0" borderId="0">
      <alignment vertical="top"/>
    </xf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38" fontId="18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69" fontId="74" fillId="0" borderId="0" applyFont="0" applyFill="0" applyBorder="0" applyAlignment="0" applyProtection="0"/>
    <xf numFmtId="0" fontId="19" fillId="0" borderId="0" applyNumberFormat="0" applyFont="0">
      <alignment wrapText="1"/>
    </xf>
    <xf numFmtId="41" fontId="31" fillId="70" borderId="10" applyBorder="0">
      <alignment horizontal="center" vertical="center"/>
    </xf>
    <xf numFmtId="169" fontId="18" fillId="0" borderId="0">
      <alignment vertical="top"/>
    </xf>
    <xf numFmtId="38" fontId="18" fillId="0" borderId="0">
      <alignment vertical="top"/>
    </xf>
    <xf numFmtId="0" fontId="94" fillId="110" borderId="10">
      <alignment horizontal="center" vertical="center" wrapText="1"/>
      <protection locked="0"/>
    </xf>
    <xf numFmtId="41" fontId="31" fillId="111" borderId="10">
      <alignment horizontal="center" vertical="center"/>
      <protection locked="0"/>
    </xf>
    <xf numFmtId="188" fontId="19" fillId="112" borderId="10">
      <alignment vertical="center"/>
    </xf>
    <xf numFmtId="186" fontId="97" fillId="113" borderId="38" applyBorder="0" applyAlignment="0">
      <alignment horizontal="left" indent="1"/>
    </xf>
    <xf numFmtId="0" fontId="98" fillId="104" borderId="10" applyFont="0" applyBorder="0" applyAlignment="0">
      <alignment horizontal="center" vertical="center"/>
    </xf>
    <xf numFmtId="169" fontId="99" fillId="0" borderId="0"/>
    <xf numFmtId="169" fontId="99" fillId="0" borderId="0"/>
    <xf numFmtId="169" fontId="1" fillId="0" borderId="0"/>
    <xf numFmtId="169" fontId="1" fillId="0" borderId="0"/>
    <xf numFmtId="169" fontId="28" fillId="0" borderId="0"/>
    <xf numFmtId="169" fontId="28" fillId="0" borderId="0"/>
    <xf numFmtId="169" fontId="19" fillId="0" borderId="0"/>
    <xf numFmtId="169" fontId="19" fillId="0" borderId="0"/>
    <xf numFmtId="169" fontId="100" fillId="0" borderId="0"/>
    <xf numFmtId="169" fontId="18" fillId="0" borderId="0"/>
    <xf numFmtId="169" fontId="25" fillId="0" borderId="0"/>
    <xf numFmtId="169" fontId="101" fillId="0" borderId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88" fontId="86" fillId="112" borderId="10">
      <alignment horizontal="center" vertical="center" wrapText="1"/>
      <protection locked="0"/>
    </xf>
    <xf numFmtId="0" fontId="19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29" fillId="55" borderId="11" applyNumberFormat="0" applyProtection="0">
      <alignment vertical="center"/>
    </xf>
    <xf numFmtId="4" fontId="18" fillId="57" borderId="22" applyNumberFormat="0" applyProtection="0">
      <alignment vertical="center"/>
    </xf>
    <xf numFmtId="4" fontId="18" fillId="57" borderId="22" applyNumberFormat="0" applyProtection="0">
      <alignment vertical="center"/>
    </xf>
    <xf numFmtId="4" fontId="18" fillId="57" borderId="22" applyNumberFormat="0" applyProtection="0">
      <alignment vertical="center"/>
    </xf>
    <xf numFmtId="4" fontId="18" fillId="57" borderId="22" applyNumberFormat="0" applyProtection="0">
      <alignment vertical="center"/>
    </xf>
    <xf numFmtId="4" fontId="104" fillId="57" borderId="11" applyNumberFormat="0" applyProtection="0">
      <alignment vertical="center"/>
    </xf>
    <xf numFmtId="4" fontId="18" fillId="57" borderId="22" applyNumberFormat="0" applyProtection="0">
      <alignment vertical="center"/>
    </xf>
    <xf numFmtId="4" fontId="18" fillId="57" borderId="22" applyNumberFormat="0" applyProtection="0">
      <alignment vertical="center"/>
    </xf>
    <xf numFmtId="4" fontId="18" fillId="57" borderId="22" applyNumberFormat="0" applyProtection="0">
      <alignment vertical="center"/>
    </xf>
    <xf numFmtId="4" fontId="18" fillId="57" borderId="22" applyNumberFormat="0" applyProtection="0">
      <alignment vertical="center"/>
    </xf>
    <xf numFmtId="4" fontId="29" fillId="57" borderId="11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18" fillId="57" borderId="22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4" fontId="18" fillId="57" borderId="22" applyNumberFormat="0" applyProtection="0">
      <alignment horizontal="left" vertical="center" indent="1"/>
    </xf>
    <xf numFmtId="4" fontId="29" fillId="33" borderId="11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29" fillId="37" borderId="11" applyNumberFormat="0" applyProtection="0">
      <alignment horizontal="right" vertical="center"/>
    </xf>
    <xf numFmtId="4" fontId="18" fillId="117" borderId="22" applyNumberFormat="0" applyProtection="0">
      <alignment horizontal="right" vertical="center"/>
    </xf>
    <xf numFmtId="4" fontId="18" fillId="117" borderId="22" applyNumberFormat="0" applyProtection="0">
      <alignment horizontal="right" vertical="center"/>
    </xf>
    <xf numFmtId="4" fontId="18" fillId="117" borderId="22" applyNumberFormat="0" applyProtection="0">
      <alignment horizontal="right" vertical="center"/>
    </xf>
    <xf numFmtId="4" fontId="18" fillId="117" borderId="22" applyNumberFormat="0" applyProtection="0">
      <alignment horizontal="right" vertical="center"/>
    </xf>
    <xf numFmtId="4" fontId="29" fillId="118" borderId="11" applyNumberFormat="0" applyProtection="0">
      <alignment horizontal="right" vertical="center"/>
    </xf>
    <xf numFmtId="4" fontId="18" fillId="119" borderId="22" applyNumberFormat="0" applyProtection="0">
      <alignment horizontal="right" vertical="center"/>
    </xf>
    <xf numFmtId="4" fontId="18" fillId="119" borderId="22" applyNumberFormat="0" applyProtection="0">
      <alignment horizontal="right" vertical="center"/>
    </xf>
    <xf numFmtId="4" fontId="18" fillId="119" borderId="22" applyNumberFormat="0" applyProtection="0">
      <alignment horizontal="right" vertical="center"/>
    </xf>
    <xf numFmtId="4" fontId="18" fillId="119" borderId="22" applyNumberFormat="0" applyProtection="0">
      <alignment horizontal="right" vertical="center"/>
    </xf>
    <xf numFmtId="4" fontId="29" fillId="50" borderId="39" applyNumberFormat="0" applyProtection="0">
      <alignment horizontal="right" vertical="center"/>
    </xf>
    <xf numFmtId="4" fontId="18" fillId="106" borderId="22" applyNumberFormat="0" applyProtection="0">
      <alignment horizontal="right" vertical="center"/>
    </xf>
    <xf numFmtId="4" fontId="18" fillId="106" borderId="22" applyNumberFormat="0" applyProtection="0">
      <alignment horizontal="right" vertical="center"/>
    </xf>
    <xf numFmtId="4" fontId="18" fillId="106" borderId="22" applyNumberFormat="0" applyProtection="0">
      <alignment horizontal="right" vertical="center"/>
    </xf>
    <xf numFmtId="4" fontId="18" fillId="106" borderId="22" applyNumberFormat="0" applyProtection="0">
      <alignment horizontal="right" vertical="center"/>
    </xf>
    <xf numFmtId="4" fontId="29" fillId="45" borderId="11" applyNumberFormat="0" applyProtection="0">
      <alignment horizontal="right" vertical="center"/>
    </xf>
    <xf numFmtId="4" fontId="18" fillId="71" borderId="22" applyNumberFormat="0" applyProtection="0">
      <alignment horizontal="right" vertical="center"/>
    </xf>
    <xf numFmtId="4" fontId="18" fillId="71" borderId="22" applyNumberFormat="0" applyProtection="0">
      <alignment horizontal="right" vertical="center"/>
    </xf>
    <xf numFmtId="4" fontId="18" fillId="71" borderId="22" applyNumberFormat="0" applyProtection="0">
      <alignment horizontal="right" vertical="center"/>
    </xf>
    <xf numFmtId="4" fontId="18" fillId="71" borderId="22" applyNumberFormat="0" applyProtection="0">
      <alignment horizontal="right" vertical="center"/>
    </xf>
    <xf numFmtId="4" fontId="29" fillId="48" borderId="11" applyNumberFormat="0" applyProtection="0">
      <alignment horizontal="right" vertical="center"/>
    </xf>
    <xf numFmtId="4" fontId="18" fillId="120" borderId="22" applyNumberFormat="0" applyProtection="0">
      <alignment horizontal="right" vertical="center"/>
    </xf>
    <xf numFmtId="4" fontId="18" fillId="120" borderId="22" applyNumberFormat="0" applyProtection="0">
      <alignment horizontal="right" vertical="center"/>
    </xf>
    <xf numFmtId="4" fontId="18" fillId="120" borderId="22" applyNumberFormat="0" applyProtection="0">
      <alignment horizontal="right" vertical="center"/>
    </xf>
    <xf numFmtId="4" fontId="18" fillId="120" borderId="22" applyNumberFormat="0" applyProtection="0">
      <alignment horizontal="right" vertical="center"/>
    </xf>
    <xf numFmtId="4" fontId="29" fillId="52" borderId="11" applyNumberFormat="0" applyProtection="0">
      <alignment horizontal="right" vertical="center"/>
    </xf>
    <xf numFmtId="4" fontId="18" fillId="121" borderId="22" applyNumberFormat="0" applyProtection="0">
      <alignment horizontal="right" vertical="center"/>
    </xf>
    <xf numFmtId="4" fontId="18" fillId="121" borderId="22" applyNumberFormat="0" applyProtection="0">
      <alignment horizontal="right" vertical="center"/>
    </xf>
    <xf numFmtId="4" fontId="18" fillId="121" borderId="22" applyNumberFormat="0" applyProtection="0">
      <alignment horizontal="right" vertical="center"/>
    </xf>
    <xf numFmtId="4" fontId="18" fillId="121" borderId="22" applyNumberFormat="0" applyProtection="0">
      <alignment horizontal="right" vertical="center"/>
    </xf>
    <xf numFmtId="4" fontId="29" fillId="51" borderId="11" applyNumberFormat="0" applyProtection="0">
      <alignment horizontal="right" vertical="center"/>
    </xf>
    <xf numFmtId="4" fontId="18" fillId="122" borderId="22" applyNumberFormat="0" applyProtection="0">
      <alignment horizontal="right" vertical="center"/>
    </xf>
    <xf numFmtId="4" fontId="18" fillId="122" borderId="22" applyNumberFormat="0" applyProtection="0">
      <alignment horizontal="right" vertical="center"/>
    </xf>
    <xf numFmtId="4" fontId="18" fillId="122" borderId="22" applyNumberFormat="0" applyProtection="0">
      <alignment horizontal="right" vertical="center"/>
    </xf>
    <xf numFmtId="4" fontId="18" fillId="122" borderId="22" applyNumberFormat="0" applyProtection="0">
      <alignment horizontal="right" vertical="center"/>
    </xf>
    <xf numFmtId="4" fontId="29" fillId="59" borderId="11" applyNumberFormat="0" applyProtection="0">
      <alignment horizontal="right" vertical="center"/>
    </xf>
    <xf numFmtId="4" fontId="18" fillId="123" borderId="22" applyNumberFormat="0" applyProtection="0">
      <alignment horizontal="right" vertical="center"/>
    </xf>
    <xf numFmtId="4" fontId="18" fillId="123" borderId="22" applyNumberFormat="0" applyProtection="0">
      <alignment horizontal="right" vertical="center"/>
    </xf>
    <xf numFmtId="4" fontId="18" fillId="123" borderId="22" applyNumberFormat="0" applyProtection="0">
      <alignment horizontal="right" vertical="center"/>
    </xf>
    <xf numFmtId="4" fontId="18" fillId="123" borderId="22" applyNumberFormat="0" applyProtection="0">
      <alignment horizontal="right" vertical="center"/>
    </xf>
    <xf numFmtId="4" fontId="29" fillId="44" borderId="11" applyNumberFormat="0" applyProtection="0">
      <alignment horizontal="right" vertical="center"/>
    </xf>
    <xf numFmtId="4" fontId="18" fillId="70" borderId="22" applyNumberFormat="0" applyProtection="0">
      <alignment horizontal="right" vertical="center"/>
    </xf>
    <xf numFmtId="4" fontId="18" fillId="70" borderId="22" applyNumberFormat="0" applyProtection="0">
      <alignment horizontal="right" vertical="center"/>
    </xf>
    <xf numFmtId="4" fontId="18" fillId="70" borderId="22" applyNumberFormat="0" applyProtection="0">
      <alignment horizontal="right" vertical="center"/>
    </xf>
    <xf numFmtId="4" fontId="18" fillId="70" borderId="22" applyNumberFormat="0" applyProtection="0">
      <alignment horizontal="right" vertical="center"/>
    </xf>
    <xf numFmtId="4" fontId="29" fillId="60" borderId="39" applyNumberFormat="0" applyProtection="0">
      <alignment horizontal="left" vertical="center" indent="1"/>
    </xf>
    <xf numFmtId="4" fontId="18" fillId="124" borderId="22" applyNumberFormat="0" applyProtection="0">
      <alignment horizontal="left" vertical="center" indent="1"/>
    </xf>
    <xf numFmtId="4" fontId="18" fillId="124" borderId="22" applyNumberFormat="0" applyProtection="0">
      <alignment horizontal="left" vertical="center" indent="1"/>
    </xf>
    <xf numFmtId="4" fontId="18" fillId="124" borderId="22" applyNumberFormat="0" applyProtection="0">
      <alignment horizontal="left" vertical="center" indent="1"/>
    </xf>
    <xf numFmtId="4" fontId="18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18" fillId="126" borderId="40" applyNumberFormat="0" applyProtection="0">
      <alignment horizontal="left" vertical="center" indent="1"/>
    </xf>
    <xf numFmtId="4" fontId="18" fillId="126" borderId="40" applyNumberFormat="0" applyProtection="0">
      <alignment horizontal="left" vertical="center" indent="1"/>
    </xf>
    <xf numFmtId="4" fontId="18" fillId="126" borderId="40" applyNumberFormat="0" applyProtection="0">
      <alignment horizontal="left" vertical="center" indent="1"/>
    </xf>
    <xf numFmtId="4" fontId="18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18" fillId="62" borderId="0" applyNumberFormat="0" applyProtection="0">
      <alignment horizontal="left" vertical="center" indent="1"/>
    </xf>
    <xf numFmtId="4" fontId="29" fillId="63" borderId="11" applyNumberFormat="0" applyProtection="0">
      <alignment horizontal="right" vertical="center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8" fillId="126" borderId="22" applyNumberFormat="0" applyProtection="0">
      <alignment horizontal="left" vertical="center" indent="1"/>
    </xf>
    <xf numFmtId="4" fontId="29" fillId="61" borderId="39" applyNumberFormat="0" applyProtection="0">
      <alignment horizontal="left" vertical="center" indent="1"/>
    </xf>
    <xf numFmtId="4" fontId="18" fillId="126" borderId="22" applyNumberFormat="0" applyProtection="0">
      <alignment horizontal="left" vertical="center" indent="1"/>
    </xf>
    <xf numFmtId="4" fontId="18" fillId="126" borderId="22" applyNumberFormat="0" applyProtection="0">
      <alignment horizontal="left" vertical="center" indent="1"/>
    </xf>
    <xf numFmtId="4" fontId="18" fillId="126" borderId="22" applyNumberFormat="0" applyProtection="0">
      <alignment horizontal="left" vertical="center" indent="1"/>
    </xf>
    <xf numFmtId="4" fontId="18" fillId="113" borderId="22" applyNumberFormat="0" applyProtection="0">
      <alignment horizontal="left" vertical="center" indent="1"/>
    </xf>
    <xf numFmtId="4" fontId="29" fillId="63" borderId="39" applyNumberFormat="0" applyProtection="0">
      <alignment horizontal="left" vertical="center" indent="1"/>
    </xf>
    <xf numFmtId="4" fontId="18" fillId="113" borderId="22" applyNumberFormat="0" applyProtection="0">
      <alignment horizontal="left" vertical="center" indent="1"/>
    </xf>
    <xf numFmtId="4" fontId="18" fillId="113" borderId="22" applyNumberFormat="0" applyProtection="0">
      <alignment horizontal="left" vertical="center" indent="1"/>
    </xf>
    <xf numFmtId="4" fontId="18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29" fillId="53" borderId="11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29" fillId="128" borderId="11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29" fillId="42" borderId="11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29" fillId="61" borderId="11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18" fillId="66" borderId="22" applyNumberFormat="0" applyProtection="0">
      <alignment vertical="center"/>
    </xf>
    <xf numFmtId="4" fontId="18" fillId="66" borderId="22" applyNumberFormat="0" applyProtection="0">
      <alignment vertical="center"/>
    </xf>
    <xf numFmtId="4" fontId="18" fillId="66" borderId="22" applyNumberFormat="0" applyProtection="0">
      <alignment vertical="center"/>
    </xf>
    <xf numFmtId="4" fontId="18" fillId="66" borderId="22" applyNumberFormat="0" applyProtection="0">
      <alignment vertical="center"/>
    </xf>
    <xf numFmtId="4" fontId="104" fillId="66" borderId="10" applyNumberFormat="0" applyProtection="0">
      <alignment vertical="center"/>
    </xf>
    <xf numFmtId="4" fontId="18" fillId="66" borderId="22" applyNumberFormat="0" applyProtection="0">
      <alignment vertical="center"/>
    </xf>
    <xf numFmtId="4" fontId="18" fillId="66" borderId="22" applyNumberFormat="0" applyProtection="0">
      <alignment vertical="center"/>
    </xf>
    <xf numFmtId="4" fontId="18" fillId="66" borderId="22" applyNumberFormat="0" applyProtection="0">
      <alignment vertical="center"/>
    </xf>
    <xf numFmtId="4" fontId="18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18" fillId="66" borderId="22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4" fontId="18" fillId="66" borderId="22" applyNumberFormat="0" applyProtection="0">
      <alignment horizontal="left" vertical="center" indent="1"/>
    </xf>
    <xf numFmtId="4" fontId="29" fillId="0" borderId="11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04" fillId="34" borderId="11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29" fillId="33" borderId="11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69" fontId="18" fillId="0" borderId="0"/>
    <xf numFmtId="0" fontId="29" fillId="130" borderId="10"/>
    <xf numFmtId="4" fontId="111" fillId="129" borderId="11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4" fontId="18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89" fontId="19" fillId="103" borderId="10">
      <alignment vertical="center"/>
    </xf>
    <xf numFmtId="0" fontId="19" fillId="131" borderId="0"/>
    <xf numFmtId="169" fontId="32" fillId="0" borderId="0"/>
    <xf numFmtId="188" fontId="19" fillId="34" borderId="43" applyNumberFormat="0" applyFont="0" applyAlignment="0">
      <alignment horizontal="left"/>
    </xf>
    <xf numFmtId="38" fontId="18" fillId="132" borderId="0">
      <alignment horizontal="right" vertical="top"/>
    </xf>
    <xf numFmtId="49" fontId="87" fillId="104" borderId="10" applyNumberFormat="0" applyBorder="0">
      <alignment horizontal="center" vertical="center" wrapText="1"/>
    </xf>
    <xf numFmtId="188" fontId="113" fillId="106" borderId="44">
      <alignment horizontal="center" vertical="center"/>
    </xf>
    <xf numFmtId="0" fontId="107" fillId="133" borderId="20">
      <alignment vertical="center"/>
      <protection locked="0"/>
    </xf>
    <xf numFmtId="19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8" fontId="19" fillId="134" borderId="10" applyNumberFormat="0" applyFill="0" applyBorder="0" applyProtection="0">
      <alignment vertical="center"/>
      <protection locked="0"/>
    </xf>
    <xf numFmtId="169" fontId="18" fillId="49" borderId="0" applyNumberFormat="0" applyBorder="0" applyAlignment="0" applyProtection="0"/>
    <xf numFmtId="169" fontId="18" fillId="135" borderId="0" applyNumberFormat="0" applyBorder="0" applyAlignment="0" applyProtection="0"/>
    <xf numFmtId="169" fontId="18" fillId="49" borderId="0" applyNumberFormat="0" applyBorder="0" applyAlignment="0" applyProtection="0"/>
    <xf numFmtId="169" fontId="18" fillId="49" borderId="0" applyNumberFormat="0" applyBorder="0" applyAlignment="0" applyProtection="0"/>
    <xf numFmtId="169" fontId="18" fillId="49" borderId="0" applyNumberFormat="0" applyBorder="0" applyAlignment="0" applyProtection="0"/>
    <xf numFmtId="169" fontId="18" fillId="50" borderId="0" applyNumberFormat="0" applyBorder="0" applyAlignment="0" applyProtection="0"/>
    <xf numFmtId="169" fontId="18" fillId="136" borderId="0" applyNumberFormat="0" applyBorder="0" applyAlignment="0" applyProtection="0"/>
    <xf numFmtId="169" fontId="18" fillId="50" borderId="0" applyNumberFormat="0" applyBorder="0" applyAlignment="0" applyProtection="0"/>
    <xf numFmtId="169" fontId="18" fillId="50" borderId="0" applyNumberFormat="0" applyBorder="0" applyAlignment="0" applyProtection="0"/>
    <xf numFmtId="169" fontId="18" fillId="50" borderId="0" applyNumberFormat="0" applyBorder="0" applyAlignment="0" applyProtection="0"/>
    <xf numFmtId="169" fontId="18" fillId="51" borderId="0" applyNumberFormat="0" applyBorder="0" applyAlignment="0" applyProtection="0"/>
    <xf numFmtId="169" fontId="18" fillId="137" borderId="0" applyNumberFormat="0" applyBorder="0" applyAlignment="0" applyProtection="0"/>
    <xf numFmtId="169" fontId="18" fillId="51" borderId="0" applyNumberFormat="0" applyBorder="0" applyAlignment="0" applyProtection="0"/>
    <xf numFmtId="169" fontId="18" fillId="51" borderId="0" applyNumberFormat="0" applyBorder="0" applyAlignment="0" applyProtection="0"/>
    <xf numFmtId="169" fontId="18" fillId="51" borderId="0" applyNumberFormat="0" applyBorder="0" applyAlignment="0" applyProtection="0"/>
    <xf numFmtId="169" fontId="18" fillId="47" borderId="0" applyNumberFormat="0" applyBorder="0" applyAlignment="0" applyProtection="0"/>
    <xf numFmtId="169" fontId="18" fillId="86" borderId="0" applyNumberFormat="0" applyBorder="0" applyAlignment="0" applyProtection="0"/>
    <xf numFmtId="169" fontId="18" fillId="47" borderId="0" applyNumberFormat="0" applyBorder="0" applyAlignment="0" applyProtection="0"/>
    <xf numFmtId="169" fontId="18" fillId="47" borderId="0" applyNumberFormat="0" applyBorder="0" applyAlignment="0" applyProtection="0"/>
    <xf numFmtId="169" fontId="18" fillId="47" borderId="0" applyNumberFormat="0" applyBorder="0" applyAlignment="0" applyProtection="0"/>
    <xf numFmtId="169" fontId="18" fillId="33" borderId="0" applyNumberFormat="0" applyBorder="0" applyAlignment="0" applyProtection="0"/>
    <xf numFmtId="169" fontId="18" fillId="87" borderId="0" applyNumberFormat="0" applyBorder="0" applyAlignment="0" applyProtection="0"/>
    <xf numFmtId="169" fontId="18" fillId="33" borderId="0" applyNumberFormat="0" applyBorder="0" applyAlignment="0" applyProtection="0"/>
    <xf numFmtId="169" fontId="18" fillId="33" borderId="0" applyNumberFormat="0" applyBorder="0" applyAlignment="0" applyProtection="0"/>
    <xf numFmtId="169" fontId="18" fillId="33" borderId="0" applyNumberFormat="0" applyBorder="0" applyAlignment="0" applyProtection="0"/>
    <xf numFmtId="169" fontId="18" fillId="52" borderId="0" applyNumberFormat="0" applyBorder="0" applyAlignment="0" applyProtection="0"/>
    <xf numFmtId="169" fontId="18" fillId="138" borderId="0" applyNumberFormat="0" applyBorder="0" applyAlignment="0" applyProtection="0"/>
    <xf numFmtId="169" fontId="18" fillId="52" borderId="0" applyNumberFormat="0" applyBorder="0" applyAlignment="0" applyProtection="0"/>
    <xf numFmtId="169" fontId="18" fillId="52" borderId="0" applyNumberFormat="0" applyBorder="0" applyAlignment="0" applyProtection="0"/>
    <xf numFmtId="169" fontId="18" fillId="52" borderId="0" applyNumberFormat="0" applyBorder="0" applyAlignment="0" applyProtection="0"/>
    <xf numFmtId="177" fontId="114" fillId="0" borderId="27">
      <protection locked="0"/>
    </xf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80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41" borderId="14" applyNumberFormat="0" applyAlignment="0" applyProtection="0"/>
    <xf numFmtId="169" fontId="18" fillId="80" borderId="14" applyNumberFormat="0" applyAlignment="0" applyProtection="0"/>
    <xf numFmtId="169" fontId="18" fillId="80" borderId="14" applyNumberFormat="0" applyAlignment="0" applyProtection="0"/>
    <xf numFmtId="169" fontId="18" fillId="80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115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53" borderId="22" applyNumberFormat="0" applyAlignment="0" applyProtection="0"/>
    <xf numFmtId="169" fontId="18" fillId="115" borderId="22" applyNumberFormat="0" applyAlignment="0" applyProtection="0"/>
    <xf numFmtId="169" fontId="18" fillId="115" borderId="22" applyNumberFormat="0" applyAlignment="0" applyProtection="0"/>
    <xf numFmtId="169" fontId="18" fillId="115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115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53" borderId="14" applyNumberFormat="0" applyAlignment="0" applyProtection="0"/>
    <xf numFmtId="169" fontId="18" fillId="115" borderId="14" applyNumberFormat="0" applyAlignment="0" applyProtection="0"/>
    <xf numFmtId="169" fontId="18" fillId="115" borderId="14" applyNumberFormat="0" applyAlignment="0" applyProtection="0"/>
    <xf numFmtId="169" fontId="18" fillId="115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18" fillId="0" borderId="16" applyNumberFormat="0" applyFill="0" applyAlignment="0" applyProtection="0"/>
    <xf numFmtId="169" fontId="18" fillId="0" borderId="16" applyNumberFormat="0" applyFill="0" applyAlignment="0" applyProtection="0"/>
    <xf numFmtId="169" fontId="18" fillId="0" borderId="16" applyNumberFormat="0" applyFill="0" applyAlignment="0" applyProtection="0"/>
    <xf numFmtId="169" fontId="18" fillId="0" borderId="16" applyNumberFormat="0" applyFill="0" applyAlignment="0" applyProtection="0"/>
    <xf numFmtId="169" fontId="18" fillId="0" borderId="16" applyNumberFormat="0" applyFill="0" applyAlignment="0" applyProtection="0"/>
    <xf numFmtId="169" fontId="18" fillId="0" borderId="17" applyNumberFormat="0" applyFill="0" applyAlignment="0" applyProtection="0"/>
    <xf numFmtId="169" fontId="115" fillId="0" borderId="17" applyNumberFormat="0" applyFill="0" applyAlignment="0" applyProtection="0"/>
    <xf numFmtId="169" fontId="18" fillId="0" borderId="17" applyNumberFormat="0" applyFill="0" applyAlignment="0" applyProtection="0"/>
    <xf numFmtId="169" fontId="18" fillId="0" borderId="17" applyNumberFormat="0" applyFill="0" applyAlignment="0" applyProtection="0"/>
    <xf numFmtId="169" fontId="18" fillId="0" borderId="17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16" fillId="0" borderId="0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77" fontId="118" fillId="72" borderId="27"/>
    <xf numFmtId="4" fontId="119" fillId="57" borderId="10" applyBorder="0">
      <alignment horizontal="right"/>
    </xf>
    <xf numFmtId="4" fontId="119" fillId="57" borderId="10" applyBorder="0">
      <alignment horizontal="right"/>
    </xf>
    <xf numFmtId="4" fontId="119" fillId="57" borderId="10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18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3" fontId="118" fillId="0" borderId="10" applyBorder="0">
      <alignment vertical="center"/>
    </xf>
    <xf numFmtId="3" fontId="118" fillId="0" borderId="10" applyBorder="0">
      <alignment vertical="center"/>
    </xf>
    <xf numFmtId="3" fontId="118" fillId="0" borderId="10" applyBorder="0">
      <alignment vertical="center"/>
    </xf>
    <xf numFmtId="169" fontId="18" fillId="54" borderId="15" applyNumberFormat="0" applyAlignment="0" applyProtection="0"/>
    <xf numFmtId="169" fontId="18" fillId="139" borderId="15" applyNumberFormat="0" applyAlignment="0" applyProtection="0"/>
    <xf numFmtId="169" fontId="18" fillId="54" borderId="15" applyNumberFormat="0" applyAlignment="0" applyProtection="0"/>
    <xf numFmtId="169" fontId="18" fillId="54" borderId="15" applyNumberFormat="0" applyAlignment="0" applyProtection="0"/>
    <xf numFmtId="169" fontId="18" fillId="54" borderId="15" applyNumberFormat="0" applyAlignment="0" applyProtection="0"/>
    <xf numFmtId="0" fontId="19" fillId="0" borderId="0"/>
    <xf numFmtId="169" fontId="123" fillId="0" borderId="0">
      <alignment horizontal="center" vertical="top" wrapText="1"/>
    </xf>
    <xf numFmtId="169" fontId="30" fillId="0" borderId="0">
      <alignment horizontal="center" vertical="center" wrapText="1"/>
    </xf>
    <xf numFmtId="169" fontId="124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55" borderId="0" applyNumberFormat="0" applyBorder="0" applyAlignment="0" applyProtection="0"/>
    <xf numFmtId="169" fontId="125" fillId="140" borderId="0" applyNumberFormat="0" applyBorder="0" applyAlignment="0" applyProtection="0"/>
    <xf numFmtId="169" fontId="18" fillId="55" borderId="0" applyNumberFormat="0" applyBorder="0" applyAlignment="0" applyProtection="0"/>
    <xf numFmtId="169" fontId="18" fillId="55" borderId="0" applyNumberFormat="0" applyBorder="0" applyAlignment="0" applyProtection="0"/>
    <xf numFmtId="169" fontId="18" fillId="55" borderId="0" applyNumberFormat="0" applyBorder="0" applyAlignment="0" applyProtection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18" fillId="0" borderId="0"/>
    <xf numFmtId="169" fontId="31" fillId="0" borderId="0"/>
    <xf numFmtId="169" fontId="31" fillId="0" borderId="0"/>
    <xf numFmtId="169" fontId="31" fillId="0" borderId="0"/>
    <xf numFmtId="169" fontId="106" fillId="0" borderId="0"/>
    <xf numFmtId="169" fontId="31" fillId="0" borderId="0"/>
    <xf numFmtId="169" fontId="31" fillId="0" borderId="0"/>
    <xf numFmtId="169" fontId="106" fillId="0" borderId="0"/>
    <xf numFmtId="169" fontId="106" fillId="0" borderId="0"/>
    <xf numFmtId="0" fontId="1" fillId="0" borderId="0"/>
    <xf numFmtId="169" fontId="106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14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31" fillId="0" borderId="0"/>
    <xf numFmtId="0" fontId="18" fillId="0" borderId="0"/>
    <xf numFmtId="169" fontId="25" fillId="0" borderId="0"/>
    <xf numFmtId="169" fontId="25" fillId="0" borderId="0"/>
    <xf numFmtId="169" fontId="25" fillId="0" borderId="0"/>
    <xf numFmtId="0" fontId="18" fillId="0" borderId="0"/>
    <xf numFmtId="191" fontId="25" fillId="0" borderId="0"/>
    <xf numFmtId="0" fontId="19" fillId="0" borderId="0"/>
    <xf numFmtId="169" fontId="25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8" fillId="0" borderId="0"/>
    <xf numFmtId="169" fontId="114" fillId="0" borderId="0"/>
    <xf numFmtId="169" fontId="114" fillId="0" borderId="0"/>
    <xf numFmtId="169" fontId="114" fillId="0" borderId="0"/>
    <xf numFmtId="0" fontId="31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31" fillId="0" borderId="0"/>
    <xf numFmtId="169" fontId="31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27" fillId="0" borderId="0"/>
    <xf numFmtId="169" fontId="127" fillId="0" borderId="0"/>
    <xf numFmtId="0" fontId="28" fillId="0" borderId="0"/>
    <xf numFmtId="169" fontId="106" fillId="0" borderId="0"/>
    <xf numFmtId="169" fontId="127" fillId="0" borderId="0"/>
    <xf numFmtId="169" fontId="127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" fillId="0" borderId="0"/>
    <xf numFmtId="169" fontId="106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25" fillId="0" borderId="0"/>
    <xf numFmtId="169" fontId="31" fillId="0" borderId="0"/>
    <xf numFmtId="169" fontId="31" fillId="0" borderId="0"/>
    <xf numFmtId="169" fontId="18" fillId="37" borderId="0" applyNumberFormat="0" applyBorder="0" applyAlignment="0" applyProtection="0"/>
    <xf numFmtId="169" fontId="18" fillId="76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7" fontId="81" fillId="57" borderId="12" applyNumberFormat="0" applyBorder="0" applyAlignment="0">
      <alignment vertical="center"/>
      <protection locked="0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56" borderId="21" applyNumberFormat="0" applyFont="0" applyAlignment="0" applyProtection="0"/>
    <xf numFmtId="191" fontId="18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0" fontId="1" fillId="8" borderId="8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9" fontId="18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8" fillId="0" borderId="19" applyNumberFormat="0" applyFill="0" applyAlignment="0" applyProtection="0"/>
    <xf numFmtId="169" fontId="18" fillId="0" borderId="19" applyNumberFormat="0" applyFill="0" applyAlignment="0" applyProtection="0"/>
    <xf numFmtId="169" fontId="18" fillId="0" borderId="19" applyNumberFormat="0" applyFill="0" applyAlignment="0" applyProtection="0"/>
    <xf numFmtId="169" fontId="18" fillId="0" borderId="19" applyNumberFormat="0" applyFill="0" applyAlignment="0" applyProtection="0"/>
    <xf numFmtId="169" fontId="18" fillId="0" borderId="19" applyNumberFormat="0" applyFill="0" applyAlignment="0" applyProtection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20" fillId="0" borderId="0"/>
    <xf numFmtId="169" fontId="106" fillId="0" borderId="0"/>
    <xf numFmtId="169" fontId="19" fillId="0" borderId="0"/>
    <xf numFmtId="169" fontId="106" fillId="0" borderId="0"/>
    <xf numFmtId="169" fontId="106" fillId="0" borderId="0"/>
    <xf numFmtId="169" fontId="106" fillId="0" borderId="0"/>
    <xf numFmtId="169" fontId="19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8" fillId="0" borderId="0" applyNumberFormat="0" applyFill="0" applyBorder="0" applyAlignment="0" applyProtection="0"/>
    <xf numFmtId="169" fontId="90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49" fontId="128" fillId="0" borderId="0">
      <alignment horizontal="center"/>
    </xf>
    <xf numFmtId="41" fontId="18" fillId="0" borderId="0" applyFont="0" applyFill="0" applyBorder="0" applyAlignment="0" applyProtection="0"/>
    <xf numFmtId="181" fontId="106" fillId="0" borderId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5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0" applyBorder="0">
      <alignment vertical="center"/>
    </xf>
    <xf numFmtId="3" fontId="127" fillId="0" borderId="10" applyBorder="0">
      <alignment vertical="center"/>
    </xf>
    <xf numFmtId="3" fontId="127" fillId="0" borderId="10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69" fontId="18" fillId="38" borderId="0" applyNumberFormat="0" applyBorder="0" applyAlignment="0" applyProtection="0"/>
    <xf numFmtId="169" fontId="18" fillId="77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44" fontId="89" fillId="0" borderId="0">
      <protection locked="0"/>
    </xf>
    <xf numFmtId="169" fontId="114" fillId="0" borderId="10" applyBorder="0">
      <alignment horizontal="center" vertical="center" wrapText="1"/>
    </xf>
    <xf numFmtId="169" fontId="114" fillId="0" borderId="10" applyBorder="0">
      <alignment horizontal="center" vertical="center" wrapText="1"/>
    </xf>
    <xf numFmtId="169" fontId="114" fillId="0" borderId="10" applyBorder="0">
      <alignment horizontal="center" vertical="center" wrapText="1"/>
    </xf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33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33" borderId="0" applyNumberFormat="0" applyBorder="0" applyAlignment="0" applyProtection="0"/>
    <xf numFmtId="169" fontId="36" fillId="52" borderId="0" applyNumberFormat="0" applyBorder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39" fillId="54" borderId="15" applyNumberFormat="0" applyAlignment="0" applyProtection="0"/>
    <xf numFmtId="169" fontId="65" fillId="0" borderId="0" applyNumberFormat="0" applyFill="0" applyBorder="0" applyAlignment="0" applyProtection="0"/>
    <xf numFmtId="169" fontId="49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19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9" fontId="106" fillId="0" borderId="0"/>
    <xf numFmtId="0" fontId="25" fillId="0" borderId="0"/>
    <xf numFmtId="169" fontId="106" fillId="0" borderId="0"/>
    <xf numFmtId="169" fontId="114" fillId="0" borderId="0"/>
    <xf numFmtId="0" fontId="19" fillId="0" borderId="0"/>
    <xf numFmtId="0" fontId="1" fillId="0" borderId="0"/>
    <xf numFmtId="0" fontId="1" fillId="0" borderId="0"/>
    <xf numFmtId="0" fontId="82" fillId="142" borderId="0"/>
    <xf numFmtId="169" fontId="25" fillId="0" borderId="0"/>
    <xf numFmtId="0" fontId="25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169" fontId="114" fillId="0" borderId="0"/>
    <xf numFmtId="169" fontId="25" fillId="0" borderId="0"/>
    <xf numFmtId="169" fontId="114" fillId="0" borderId="0"/>
    <xf numFmtId="169" fontId="1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27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169" fontId="106" fillId="0" borderId="0"/>
    <xf numFmtId="0" fontId="2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9" fontId="106" fillId="0" borderId="0"/>
    <xf numFmtId="169" fontId="31" fillId="0" borderId="0"/>
    <xf numFmtId="169" fontId="31" fillId="0" borderId="0"/>
    <xf numFmtId="169" fontId="31" fillId="0" borderId="0"/>
    <xf numFmtId="169" fontId="37" fillId="37" borderId="0" applyNumberFormat="0" applyBorder="0" applyAlignment="0" applyProtection="0"/>
    <xf numFmtId="169" fontId="4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0" fontId="1" fillId="8" borderId="8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169" fontId="18" fillId="56" borderId="21" applyNumberFormat="0" applyFont="0" applyAlignment="0" applyProtection="0"/>
    <xf numFmtId="9" fontId="19" fillId="0" borderId="0" applyFill="0" applyBorder="0" applyAlignment="0" applyProtection="0"/>
    <xf numFmtId="9" fontId="106" fillId="0" borderId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8" fillId="0" borderId="19" applyNumberFormat="0" applyFill="0" applyAlignment="0" applyProtection="0"/>
    <xf numFmtId="169" fontId="106" fillId="0" borderId="0"/>
    <xf numFmtId="169" fontId="19" fillId="0" borderId="0"/>
    <xf numFmtId="169" fontId="67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181" fontId="106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29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127" fillId="0" borderId="10" applyBorder="0">
      <alignment vertical="center"/>
    </xf>
    <xf numFmtId="0" fontId="130" fillId="0" borderId="0"/>
    <xf numFmtId="0" fontId="130" fillId="0" borderId="0"/>
  </cellStyleXfs>
  <cellXfs count="223">
    <xf numFmtId="0" fontId="0" fillId="0" borderId="0" xfId="0"/>
    <xf numFmtId="0" fontId="0" fillId="0" borderId="0" xfId="0"/>
    <xf numFmtId="0" fontId="131" fillId="0" borderId="10" xfId="59048" applyNumberFormat="1" applyFont="1" applyFill="1" applyBorder="1" applyAlignment="1" applyProtection="1">
      <alignment horizontal="center" vertical="center" wrapText="1"/>
      <protection locked="0"/>
    </xf>
    <xf numFmtId="49" fontId="131" fillId="0" borderId="10" xfId="59048" applyNumberFormat="1" applyFont="1" applyFill="1" applyBorder="1" applyAlignment="1" applyProtection="1">
      <alignment horizontal="center" vertical="top" wrapText="1"/>
      <protection locked="0"/>
    </xf>
    <xf numFmtId="0" fontId="133" fillId="143" borderId="10" xfId="61218" applyFont="1" applyFill="1" applyBorder="1" applyAlignment="1">
      <alignment horizontal="center" vertical="center" wrapText="1"/>
    </xf>
    <xf numFmtId="49" fontId="133" fillId="143" borderId="10" xfId="61218" applyNumberFormat="1" applyFont="1" applyFill="1" applyBorder="1" applyAlignment="1">
      <alignment horizontal="center" vertical="center" wrapText="1"/>
    </xf>
    <xf numFmtId="0" fontId="132" fillId="143" borderId="10" xfId="61218" applyFont="1" applyFill="1" applyBorder="1" applyAlignment="1">
      <alignment horizontal="center" vertical="center" wrapText="1"/>
    </xf>
    <xf numFmtId="0" fontId="132" fillId="143" borderId="10" xfId="0" applyFont="1" applyFill="1" applyBorder="1" applyAlignment="1">
      <alignment horizontal="center" vertical="center"/>
    </xf>
    <xf numFmtId="0" fontId="132" fillId="143" borderId="10" xfId="0" applyFont="1" applyFill="1" applyBorder="1" applyAlignment="1">
      <alignment horizontal="center" vertical="center" wrapText="1"/>
    </xf>
    <xf numFmtId="0" fontId="132" fillId="143" borderId="10" xfId="0" applyNumberFormat="1" applyFont="1" applyFill="1" applyBorder="1" applyAlignment="1">
      <alignment horizontal="center" vertical="center"/>
    </xf>
    <xf numFmtId="49" fontId="132" fillId="143" borderId="10" xfId="61218" applyNumberFormat="1" applyFont="1" applyFill="1" applyBorder="1" applyAlignment="1">
      <alignment horizontal="center" vertical="center" wrapText="1"/>
    </xf>
    <xf numFmtId="16" fontId="132" fillId="143" borderId="10" xfId="0" applyNumberFormat="1" applyFont="1" applyFill="1" applyBorder="1" applyAlignment="1">
      <alignment horizontal="center" vertical="center"/>
    </xf>
    <xf numFmtId="1" fontId="133" fillId="143" borderId="10" xfId="59048" applyNumberFormat="1" applyFont="1" applyFill="1" applyBorder="1" applyAlignment="1" applyProtection="1">
      <alignment horizontal="center" vertical="center" wrapText="1"/>
      <protection locked="0"/>
    </xf>
    <xf numFmtId="1" fontId="132" fillId="143" borderId="10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10" xfId="0" applyNumberFormat="1" applyFont="1" applyFill="1" applyBorder="1" applyAlignment="1">
      <alignment horizontal="center" vertical="center" wrapText="1"/>
    </xf>
    <xf numFmtId="49" fontId="132" fillId="143" borderId="10" xfId="0" applyNumberFormat="1" applyFont="1" applyFill="1" applyBorder="1" applyAlignment="1">
      <alignment horizontal="center" vertical="center" wrapText="1"/>
    </xf>
    <xf numFmtId="49" fontId="133" fillId="143" borderId="10" xfId="59048" applyNumberFormat="1" applyFont="1" applyFill="1" applyBorder="1" applyAlignment="1" applyProtection="1">
      <alignment horizontal="center" vertical="center" wrapText="1"/>
      <protection locked="0"/>
    </xf>
    <xf numFmtId="0" fontId="133" fillId="143" borderId="10" xfId="0" applyNumberFormat="1" applyFont="1" applyFill="1" applyBorder="1" applyAlignment="1">
      <alignment horizontal="center" vertical="center" wrapText="1"/>
    </xf>
    <xf numFmtId="164" fontId="132" fillId="143" borderId="10" xfId="0" applyNumberFormat="1" applyFont="1" applyFill="1" applyBorder="1" applyAlignment="1" applyProtection="1">
      <alignment horizontal="center" vertical="center" wrapText="1"/>
      <protection hidden="1"/>
    </xf>
    <xf numFmtId="14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0" fontId="132" fillId="143" borderId="10" xfId="0" applyFont="1" applyFill="1" applyBorder="1" applyAlignment="1" applyProtection="1">
      <alignment horizontal="center" vertical="center" wrapText="1"/>
      <protection locked="0"/>
    </xf>
    <xf numFmtId="165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4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1" fontId="131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132" fillId="143" borderId="10" xfId="0" applyNumberFormat="1" applyFont="1" applyFill="1" applyBorder="1" applyAlignment="1">
      <alignment horizontal="center" vertical="center"/>
    </xf>
    <xf numFmtId="2" fontId="132" fillId="143" borderId="10" xfId="0" applyNumberFormat="1" applyFont="1" applyFill="1" applyBorder="1" applyAlignment="1">
      <alignment horizontal="center" vertical="center"/>
    </xf>
    <xf numFmtId="0" fontId="132" fillId="143" borderId="10" xfId="0" applyFont="1" applyFill="1" applyBorder="1" applyAlignment="1" applyProtection="1">
      <alignment horizontal="center" vertical="center" wrapText="1"/>
      <protection hidden="1"/>
    </xf>
    <xf numFmtId="0" fontId="132" fillId="143" borderId="10" xfId="0" applyFont="1" applyFill="1" applyBorder="1" applyAlignment="1" applyProtection="1">
      <alignment horizontal="center" vertical="center"/>
      <protection locked="0"/>
    </xf>
    <xf numFmtId="14" fontId="132" fillId="143" borderId="10" xfId="59048" applyNumberFormat="1" applyFont="1" applyFill="1" applyBorder="1" applyAlignment="1" applyProtection="1">
      <alignment horizontal="center" vertical="center" wrapText="1"/>
      <protection locked="0"/>
    </xf>
    <xf numFmtId="14" fontId="132" fillId="143" borderId="10" xfId="61218" applyNumberFormat="1" applyFont="1" applyFill="1" applyBorder="1" applyAlignment="1">
      <alignment horizontal="center" vertical="center" wrapText="1"/>
    </xf>
    <xf numFmtId="14" fontId="132" fillId="143" borderId="10" xfId="0" applyNumberFormat="1" applyFont="1" applyFill="1" applyBorder="1" applyAlignment="1">
      <alignment horizontal="center" vertical="center"/>
    </xf>
    <xf numFmtId="0" fontId="137" fillId="143" borderId="10" xfId="0" applyFont="1" applyFill="1" applyBorder="1" applyAlignment="1">
      <alignment horizontal="center" vertical="center" wrapText="1"/>
    </xf>
    <xf numFmtId="192" fontId="0" fillId="0" borderId="0" xfId="0" applyNumberFormat="1"/>
    <xf numFmtId="192" fontId="131" fillId="0" borderId="31" xfId="59048" applyNumberFormat="1" applyFont="1" applyFill="1" applyBorder="1" applyAlignment="1" applyProtection="1">
      <alignment horizontal="center" vertical="center" wrapText="1"/>
      <protection locked="0"/>
    </xf>
    <xf numFmtId="192" fontId="133" fillId="143" borderId="10" xfId="59048" applyNumberFormat="1" applyFont="1" applyFill="1" applyBorder="1" applyAlignment="1" applyProtection="1">
      <alignment horizontal="center" vertical="center" wrapText="1"/>
      <protection locked="0"/>
    </xf>
    <xf numFmtId="192" fontId="132" fillId="143" borderId="10" xfId="0" applyNumberFormat="1" applyFont="1" applyFill="1" applyBorder="1" applyAlignment="1">
      <alignment horizontal="center" vertical="center"/>
    </xf>
    <xf numFmtId="192" fontId="132" fillId="143" borderId="10" xfId="0" applyNumberFormat="1" applyFont="1" applyFill="1" applyBorder="1" applyAlignment="1">
      <alignment horizontal="center" vertical="center" wrapText="1"/>
    </xf>
    <xf numFmtId="0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192" fontId="132" fillId="143" borderId="10" xfId="0" applyNumberFormat="1" applyFont="1" applyFill="1" applyBorder="1" applyAlignment="1" applyProtection="1">
      <alignment horizontal="center" vertical="center" wrapText="1"/>
      <protection hidden="1"/>
    </xf>
    <xf numFmtId="14" fontId="132" fillId="143" borderId="10" xfId="0" applyNumberFormat="1" applyFont="1" applyFill="1" applyBorder="1" applyAlignment="1" applyProtection="1">
      <alignment horizontal="center" vertical="center"/>
      <protection locked="0"/>
    </xf>
    <xf numFmtId="192" fontId="132" fillId="143" borderId="10" xfId="0" applyNumberFormat="1" applyFont="1" applyFill="1" applyBorder="1" applyAlignment="1" applyProtection="1">
      <alignment horizontal="center" vertical="center"/>
      <protection locked="0"/>
    </xf>
    <xf numFmtId="0" fontId="133" fillId="143" borderId="10" xfId="59048" applyNumberFormat="1" applyFont="1" applyFill="1" applyBorder="1" applyAlignment="1" applyProtection="1">
      <alignment horizontal="center" vertical="center" wrapText="1"/>
      <protection locked="0"/>
    </xf>
    <xf numFmtId="191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0" fontId="133" fillId="143" borderId="10" xfId="0" applyFont="1" applyFill="1" applyBorder="1" applyAlignment="1" applyProtection="1">
      <alignment horizontal="center" vertical="center" wrapText="1"/>
      <protection locked="0"/>
    </xf>
    <xf numFmtId="0" fontId="133" fillId="143" borderId="10" xfId="0" applyFont="1" applyFill="1" applyBorder="1" applyAlignment="1">
      <alignment horizontal="center" vertical="center" wrapText="1"/>
    </xf>
    <xf numFmtId="192" fontId="133" fillId="143" borderId="10" xfId="0" applyNumberFormat="1" applyFont="1" applyFill="1" applyBorder="1" applyAlignment="1" applyProtection="1">
      <alignment horizontal="center" vertical="center" wrapText="1"/>
      <protection hidden="1"/>
    </xf>
    <xf numFmtId="192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14" fontId="132" fillId="143" borderId="10" xfId="0" applyNumberFormat="1" applyFont="1" applyFill="1" applyBorder="1" applyAlignment="1">
      <alignment horizontal="center" vertical="center" wrapText="1"/>
    </xf>
    <xf numFmtId="16" fontId="133" fillId="143" borderId="10" xfId="0" applyNumberFormat="1" applyFont="1" applyFill="1" applyBorder="1" applyAlignment="1" applyProtection="1">
      <alignment horizontal="center" vertical="center" wrapText="1"/>
      <protection locked="0"/>
    </xf>
    <xf numFmtId="170" fontId="132" fillId="143" borderId="10" xfId="0" applyNumberFormat="1" applyFont="1" applyFill="1" applyBorder="1" applyAlignment="1" applyProtection="1">
      <alignment horizontal="center" vertical="center" wrapText="1"/>
      <protection hidden="1"/>
    </xf>
    <xf numFmtId="0" fontId="134" fillId="143" borderId="10" xfId="0" applyNumberFormat="1" applyFont="1" applyFill="1" applyBorder="1" applyAlignment="1">
      <alignment horizontal="center" vertical="center"/>
    </xf>
    <xf numFmtId="49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0" fontId="132" fillId="143" borderId="10" xfId="0" applyFont="1" applyFill="1" applyBorder="1" applyAlignment="1" applyProtection="1">
      <alignment horizontal="left" vertical="center" wrapText="1"/>
      <protection locked="0"/>
    </xf>
    <xf numFmtId="0" fontId="132" fillId="143" borderId="10" xfId="0" applyFont="1" applyFill="1" applyBorder="1" applyAlignment="1" applyProtection="1">
      <alignment vertical="center" wrapText="1"/>
      <protection locked="0"/>
    </xf>
    <xf numFmtId="0" fontId="132" fillId="143" borderId="0" xfId="0" applyFont="1" applyFill="1" applyAlignment="1">
      <alignment vertical="center"/>
    </xf>
    <xf numFmtId="0" fontId="132" fillId="143" borderId="0" xfId="0" applyFont="1" applyFill="1" applyAlignment="1">
      <alignment horizontal="center" vertical="center"/>
    </xf>
    <xf numFmtId="0" fontId="136" fillId="143" borderId="10" xfId="0" applyFont="1" applyFill="1" applyBorder="1" applyAlignment="1">
      <alignment horizontal="center" vertical="center" wrapText="1"/>
    </xf>
    <xf numFmtId="0" fontId="136" fillId="143" borderId="10" xfId="0" applyNumberFormat="1" applyFont="1" applyFill="1" applyBorder="1" applyAlignment="1">
      <alignment horizontal="center" vertical="center" wrapText="1"/>
    </xf>
    <xf numFmtId="14" fontId="136" fillId="143" borderId="10" xfId="0" applyNumberFormat="1" applyFont="1" applyFill="1" applyBorder="1" applyAlignment="1">
      <alignment horizontal="center" vertical="center" wrapText="1"/>
    </xf>
    <xf numFmtId="0" fontId="0" fillId="143" borderId="0" xfId="0" applyFill="1" applyAlignment="1">
      <alignment horizontal="center" wrapText="1"/>
    </xf>
    <xf numFmtId="0" fontId="0" fillId="143" borderId="0" xfId="0" applyFill="1"/>
    <xf numFmtId="0" fontId="137" fillId="143" borderId="10" xfId="0" applyFont="1" applyFill="1" applyBorder="1" applyAlignment="1">
      <alignment horizontal="center" vertical="center"/>
    </xf>
    <xf numFmtId="0" fontId="79" fillId="143" borderId="0" xfId="0" applyFont="1" applyFill="1"/>
    <xf numFmtId="16" fontId="132" fillId="143" borderId="10" xfId="0" applyNumberFormat="1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Alignment="1">
      <alignment horizontal="center" vertical="center" wrapText="1"/>
    </xf>
    <xf numFmtId="0" fontId="132" fillId="143" borderId="10" xfId="0" applyFont="1" applyFill="1" applyBorder="1" applyAlignment="1">
      <alignment wrapText="1"/>
    </xf>
    <xf numFmtId="192" fontId="132" fillId="143" borderId="10" xfId="0" applyNumberFormat="1" applyFont="1" applyFill="1" applyBorder="1" applyAlignment="1">
      <alignment wrapText="1"/>
    </xf>
    <xf numFmtId="14" fontId="132" fillId="143" borderId="10" xfId="0" applyNumberFormat="1" applyFont="1" applyFill="1" applyBorder="1" applyAlignment="1">
      <alignment wrapText="1"/>
    </xf>
    <xf numFmtId="192" fontId="133" fillId="143" borderId="10" xfId="0" applyNumberFormat="1" applyFont="1" applyFill="1" applyBorder="1" applyAlignment="1" applyProtection="1">
      <alignment horizontal="center" vertical="center" wrapText="1"/>
      <protection locked="0"/>
    </xf>
    <xf numFmtId="192" fontId="133" fillId="143" borderId="10" xfId="0" applyNumberFormat="1" applyFont="1" applyFill="1" applyBorder="1" applyAlignment="1">
      <alignment horizontal="center" vertical="center" wrapText="1"/>
    </xf>
    <xf numFmtId="0" fontId="132" fillId="143" borderId="10" xfId="0" applyNumberFormat="1" applyFont="1" applyFill="1" applyBorder="1" applyAlignment="1" applyProtection="1">
      <alignment horizontal="center" vertical="center" wrapText="1"/>
      <protection hidden="1"/>
    </xf>
    <xf numFmtId="0" fontId="137" fillId="143" borderId="10" xfId="0" applyNumberFormat="1" applyFont="1" applyFill="1" applyBorder="1" applyAlignment="1">
      <alignment horizontal="center" vertical="center"/>
    </xf>
    <xf numFmtId="14" fontId="137" fillId="143" borderId="10" xfId="0" applyNumberFormat="1" applyFont="1" applyFill="1" applyBorder="1" applyAlignment="1">
      <alignment horizontal="center" vertical="center"/>
    </xf>
    <xf numFmtId="0" fontId="137" fillId="143" borderId="10" xfId="0" applyFont="1" applyFill="1" applyBorder="1" applyAlignment="1" applyProtection="1">
      <alignment horizontal="center" vertical="center" wrapText="1"/>
      <protection locked="0"/>
    </xf>
    <xf numFmtId="1" fontId="83" fillId="143" borderId="10" xfId="59048" applyNumberFormat="1" applyFont="1" applyFill="1" applyBorder="1" applyAlignment="1" applyProtection="1">
      <alignment horizontal="center" vertical="center" wrapText="1"/>
      <protection locked="0"/>
    </xf>
    <xf numFmtId="192" fontId="137" fillId="143" borderId="10" xfId="0" applyNumberFormat="1" applyFont="1" applyFill="1" applyBorder="1" applyAlignment="1">
      <alignment horizontal="center" vertical="center"/>
    </xf>
    <xf numFmtId="192" fontId="137" fillId="143" borderId="10" xfId="0" applyNumberFormat="1" applyFont="1" applyFill="1" applyBorder="1" applyAlignment="1" applyProtection="1">
      <alignment horizontal="center" vertical="center" wrapText="1"/>
      <protection hidden="1"/>
    </xf>
    <xf numFmtId="14" fontId="137" fillId="143" borderId="10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0" xfId="0" applyNumberFormat="1" applyFont="1" applyFill="1" applyBorder="1" applyAlignment="1">
      <alignment horizontal="center" vertical="center" wrapText="1"/>
    </xf>
    <xf numFmtId="14" fontId="137" fillId="143" borderId="10" xfId="0" applyNumberFormat="1" applyFont="1" applyFill="1" applyBorder="1" applyAlignment="1">
      <alignment horizontal="center" vertical="center" wrapText="1"/>
    </xf>
    <xf numFmtId="0" fontId="137" fillId="143" borderId="10" xfId="0" applyNumberFormat="1" applyFont="1" applyFill="1" applyBorder="1" applyAlignment="1" applyProtection="1">
      <alignment horizontal="center" vertical="center" wrapText="1"/>
      <protection locked="0"/>
    </xf>
    <xf numFmtId="14" fontId="137" fillId="143" borderId="10" xfId="0" applyNumberFormat="1" applyFont="1" applyFill="1" applyBorder="1" applyAlignment="1" applyProtection="1">
      <alignment horizontal="center" vertical="center"/>
      <protection locked="0"/>
    </xf>
    <xf numFmtId="0" fontId="137" fillId="143" borderId="10" xfId="0" applyFont="1" applyFill="1" applyBorder="1" applyAlignment="1" applyProtection="1">
      <alignment horizontal="center" vertical="center" wrapText="1"/>
      <protection hidden="1"/>
    </xf>
    <xf numFmtId="0" fontId="0" fillId="143" borderId="0" xfId="0" applyFill="1" applyAlignment="1">
      <alignment wrapText="1"/>
    </xf>
    <xf numFmtId="193" fontId="132" fillId="143" borderId="10" xfId="61218" applyNumberFormat="1" applyFont="1" applyFill="1" applyBorder="1" applyAlignment="1">
      <alignment horizontal="center" vertical="center" wrapText="1"/>
    </xf>
    <xf numFmtId="0" fontId="0" fillId="143" borderId="0" xfId="0" applyFill="1" applyAlignment="1">
      <alignment horizontal="center" vertical="center" wrapText="1"/>
    </xf>
    <xf numFmtId="193" fontId="132" fillId="143" borderId="10" xfId="0" applyNumberFormat="1" applyFont="1" applyFill="1" applyBorder="1" applyAlignment="1">
      <alignment horizontal="center" vertical="center"/>
    </xf>
    <xf numFmtId="0" fontId="1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10" xfId="0" applyFont="1" applyBorder="1" applyAlignment="1">
      <alignment horizontal="center" vertical="center"/>
    </xf>
    <xf numFmtId="164" fontId="137" fillId="0" borderId="10" xfId="0" applyNumberFormat="1" applyFont="1" applyFill="1" applyBorder="1" applyAlignment="1" applyProtection="1">
      <alignment horizontal="center" vertical="center" wrapText="1"/>
      <protection hidden="1"/>
    </xf>
    <xf numFmtId="192" fontId="132" fillId="0" borderId="10" xfId="0" applyNumberFormat="1" applyFont="1" applyBorder="1" applyAlignment="1">
      <alignment horizontal="center" vertical="center"/>
    </xf>
    <xf numFmtId="14" fontId="132" fillId="0" borderId="10" xfId="0" applyNumberFormat="1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92" fontId="132" fillId="0" borderId="10" xfId="0" applyNumberFormat="1" applyFont="1" applyBorder="1" applyAlignment="1">
      <alignment horizontal="center" vertical="center" wrapText="1"/>
    </xf>
    <xf numFmtId="14" fontId="13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143" borderId="0" xfId="0" applyFill="1" applyAlignment="1">
      <alignment horizontal="center" vertical="center"/>
    </xf>
    <xf numFmtId="16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10" xfId="0" applyFont="1" applyFill="1" applyBorder="1" applyAlignment="1" applyProtection="1">
      <alignment horizontal="center" vertical="center" wrapText="1"/>
      <protection locked="0"/>
    </xf>
    <xf numFmtId="0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2" fillId="0" borderId="10" xfId="0" applyNumberFormat="1" applyFont="1" applyFill="1" applyBorder="1" applyAlignment="1">
      <alignment horizontal="center" vertical="center" wrapText="1"/>
    </xf>
    <xf numFmtId="0" fontId="132" fillId="0" borderId="10" xfId="0" applyFont="1" applyFill="1" applyBorder="1" applyAlignment="1">
      <alignment horizontal="center" vertical="center" wrapText="1"/>
    </xf>
    <xf numFmtId="16" fontId="13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33" fillId="143" borderId="1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" fontId="131" fillId="143" borderId="31" xfId="59048" applyNumberFormat="1" applyFont="1" applyFill="1" applyBorder="1" applyAlignment="1" applyProtection="1">
      <alignment horizontal="center" vertical="center" wrapText="1"/>
      <protection locked="0"/>
    </xf>
    <xf numFmtId="164" fontId="132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2" fillId="0" borderId="10" xfId="0" applyNumberFormat="1" applyFont="1" applyBorder="1" applyAlignment="1" applyProtection="1">
      <alignment horizontal="center" vertical="center"/>
      <protection locked="0"/>
    </xf>
    <xf numFmtId="0" fontId="132" fillId="0" borderId="10" xfId="0" applyFont="1" applyFill="1" applyBorder="1" applyAlignment="1" applyProtection="1">
      <alignment horizontal="center" vertical="center" wrapText="1"/>
      <protection hidden="1"/>
    </xf>
    <xf numFmtId="0" fontId="132" fillId="143" borderId="10" xfId="0" applyFont="1" applyFill="1" applyBorder="1" applyAlignment="1">
      <alignment vertical="center" wrapText="1"/>
    </xf>
    <xf numFmtId="4" fontId="1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132" fillId="0" borderId="0" xfId="0" applyFont="1"/>
    <xf numFmtId="0" fontId="132" fillId="0" borderId="10" xfId="0" applyFont="1" applyFill="1" applyBorder="1" applyAlignment="1">
      <alignment horizontal="center" vertical="center"/>
    </xf>
    <xf numFmtId="0" fontId="133" fillId="0" borderId="10" xfId="61469" applyFont="1" applyFill="1" applyBorder="1" applyAlignment="1">
      <alignment horizontal="center" vertical="center" wrapText="1"/>
    </xf>
    <xf numFmtId="14" fontId="133" fillId="143" borderId="10" xfId="61469" applyNumberFormat="1" applyFont="1" applyFill="1" applyBorder="1" applyAlignment="1">
      <alignment horizontal="center" vertical="center" wrapText="1"/>
    </xf>
    <xf numFmtId="14" fontId="133" fillId="0" borderId="10" xfId="61469" applyNumberFormat="1" applyFont="1" applyFill="1" applyBorder="1" applyAlignment="1">
      <alignment horizontal="center" vertical="center" wrapText="1"/>
    </xf>
    <xf numFmtId="0" fontId="132" fillId="0" borderId="10" xfId="0" applyFont="1" applyBorder="1" applyAlignment="1" applyProtection="1">
      <alignment horizontal="center" vertical="center"/>
      <protection locked="0"/>
    </xf>
    <xf numFmtId="0" fontId="137" fillId="0" borderId="0" xfId="0" applyFont="1" applyAlignment="1">
      <alignment horizontal="center" vertical="center" wrapText="1"/>
    </xf>
    <xf numFmtId="0" fontId="137" fillId="0" borderId="10" xfId="0" applyFont="1" applyBorder="1" applyAlignment="1">
      <alignment horizontal="center" vertical="center" wrapText="1"/>
    </xf>
    <xf numFmtId="0" fontId="138" fillId="0" borderId="10" xfId="0" applyFont="1" applyBorder="1" applyAlignment="1">
      <alignment horizontal="center" vertical="center" wrapText="1"/>
    </xf>
    <xf numFmtId="1" fontId="137" fillId="0" borderId="10" xfId="0" applyNumberFormat="1" applyFont="1" applyBorder="1" applyAlignment="1">
      <alignment horizontal="center" vertical="center" wrapText="1"/>
    </xf>
    <xf numFmtId="0" fontId="137" fillId="0" borderId="10" xfId="0" applyFont="1" applyFill="1" applyBorder="1" applyAlignment="1" applyProtection="1">
      <alignment horizontal="center" vertical="center" wrapText="1"/>
      <protection locked="0"/>
    </xf>
    <xf numFmtId="14" fontId="1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10" xfId="0" applyFont="1" applyFill="1" applyBorder="1" applyAlignment="1" applyProtection="1">
      <alignment horizontal="center" vertical="center" wrapText="1"/>
      <protection hidden="1"/>
    </xf>
    <xf numFmtId="16" fontId="13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7" fillId="0" borderId="10" xfId="0" applyNumberFormat="1" applyFont="1" applyBorder="1" applyAlignment="1" applyProtection="1">
      <alignment horizontal="center" vertical="center"/>
      <protection locked="0"/>
    </xf>
    <xf numFmtId="0" fontId="137" fillId="0" borderId="10" xfId="0" applyFont="1" applyFill="1" applyBorder="1" applyAlignment="1">
      <alignment vertical="center" wrapText="1"/>
    </xf>
    <xf numFmtId="4" fontId="1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51" xfId="0" applyFont="1" applyFill="1" applyBorder="1" applyAlignment="1" applyProtection="1">
      <alignment horizontal="center" vertical="center" wrapText="1"/>
      <protection locked="0"/>
    </xf>
    <xf numFmtId="0" fontId="137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 horizontal="center" vertical="center"/>
    </xf>
    <xf numFmtId="16" fontId="13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31" xfId="0" applyFont="1" applyFill="1" applyBorder="1" applyAlignment="1" applyProtection="1">
      <alignment horizontal="center" vertical="center" wrapText="1"/>
      <protection locked="0"/>
    </xf>
    <xf numFmtId="0" fontId="137" fillId="0" borderId="31" xfId="0" applyFont="1" applyBorder="1" applyAlignment="1">
      <alignment horizontal="center" vertical="center" wrapText="1"/>
    </xf>
    <xf numFmtId="164" fontId="137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137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37" fillId="0" borderId="31" xfId="0" applyNumberFormat="1" applyFont="1" applyBorder="1" applyAlignment="1" applyProtection="1">
      <alignment horizontal="center" vertical="center"/>
      <protection locked="0"/>
    </xf>
    <xf numFmtId="0" fontId="137" fillId="0" borderId="31" xfId="0" applyFont="1" applyFill="1" applyBorder="1" applyAlignment="1" applyProtection="1">
      <alignment horizontal="center" vertical="center" wrapText="1"/>
      <protection hidden="1"/>
    </xf>
    <xf numFmtId="4" fontId="13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10" xfId="0" applyFont="1" applyFill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/>
    </xf>
    <xf numFmtId="192" fontId="137" fillId="0" borderId="10" xfId="0" applyNumberFormat="1" applyFont="1" applyBorder="1" applyAlignment="1">
      <alignment horizontal="center" vertical="center"/>
    </xf>
    <xf numFmtId="14" fontId="137" fillId="0" borderId="10" xfId="0" applyNumberFormat="1" applyFont="1" applyBorder="1" applyAlignment="1">
      <alignment horizontal="center" vertical="center"/>
    </xf>
    <xf numFmtId="194" fontId="83" fillId="0" borderId="10" xfId="14187" applyNumberFormat="1" applyFont="1" applyFill="1" applyBorder="1" applyAlignment="1">
      <alignment horizontal="center" vertical="center" wrapText="1"/>
    </xf>
    <xf numFmtId="0" fontId="79" fillId="0" borderId="0" xfId="0" applyFont="1"/>
    <xf numFmtId="0" fontId="133" fillId="0" borderId="10" xfId="0" applyFont="1" applyFill="1" applyBorder="1" applyAlignment="1" applyProtection="1">
      <alignment horizontal="center" vertical="center" wrapText="1"/>
      <protection locked="0"/>
    </xf>
    <xf numFmtId="0" fontId="132" fillId="0" borderId="0" xfId="0" applyFont="1" applyFill="1" applyBorder="1" applyAlignment="1" applyProtection="1">
      <alignment horizontal="center" vertical="center" wrapText="1"/>
      <protection locked="0"/>
    </xf>
    <xf numFmtId="0" fontId="136" fillId="0" borderId="10" xfId="0" applyFont="1" applyBorder="1" applyAlignment="1">
      <alignment horizontal="center" vertical="center" wrapText="1"/>
    </xf>
    <xf numFmtId="192" fontId="137" fillId="0" borderId="10" xfId="0" applyNumberFormat="1" applyFont="1" applyFill="1" applyBorder="1" applyAlignment="1" applyProtection="1">
      <alignment horizontal="center" vertical="center" wrapText="1"/>
      <protection hidden="1"/>
    </xf>
    <xf numFmtId="192" fontId="132" fillId="0" borderId="10" xfId="0" applyNumberFormat="1" applyFont="1" applyFill="1" applyBorder="1" applyAlignment="1" applyProtection="1">
      <alignment horizontal="center" vertical="center" wrapText="1"/>
      <protection hidden="1"/>
    </xf>
    <xf numFmtId="192" fontId="137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3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3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32" fillId="143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2" fillId="143" borderId="10" xfId="0" applyFont="1" applyFill="1" applyBorder="1"/>
    <xf numFmtId="0" fontId="0" fillId="0" borderId="10" xfId="0" applyFont="1" applyBorder="1"/>
    <xf numFmtId="49" fontId="132" fillId="0" borderId="10" xfId="0" applyNumberFormat="1" applyFont="1" applyBorder="1" applyAlignment="1">
      <alignment horizontal="center" vertical="center" wrapText="1"/>
    </xf>
    <xf numFmtId="0" fontId="132" fillId="0" borderId="10" xfId="0" applyNumberFormat="1" applyFont="1" applyBorder="1" applyAlignment="1">
      <alignment horizontal="center" vertical="center" wrapText="1"/>
    </xf>
    <xf numFmtId="0" fontId="132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49" fontId="132" fillId="0" borderId="10" xfId="0" applyNumberFormat="1" applyFont="1" applyFill="1" applyBorder="1" applyAlignment="1">
      <alignment horizontal="center" vertical="center"/>
    </xf>
    <xf numFmtId="0" fontId="132" fillId="143" borderId="10" xfId="61469" applyFont="1" applyFill="1" applyBorder="1" applyAlignment="1">
      <alignment horizontal="center" vertical="center" wrapText="1"/>
    </xf>
    <xf numFmtId="0" fontId="132" fillId="0" borderId="10" xfId="0" applyFont="1" applyFill="1" applyBorder="1" applyAlignment="1" applyProtection="1">
      <alignment horizontal="center" vertical="center"/>
      <protection locked="0"/>
    </xf>
    <xf numFmtId="192" fontId="132" fillId="0" borderId="10" xfId="0" applyNumberFormat="1" applyFont="1" applyFill="1" applyBorder="1" applyAlignment="1" applyProtection="1">
      <alignment horizontal="center" vertical="center"/>
      <protection locked="0"/>
    </xf>
    <xf numFmtId="0" fontId="132" fillId="0" borderId="10" xfId="61469" applyFont="1" applyFill="1" applyBorder="1" applyAlignment="1">
      <alignment horizontal="center" vertical="center" wrapText="1"/>
    </xf>
    <xf numFmtId="14" fontId="132" fillId="0" borderId="10" xfId="61469" applyNumberFormat="1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14" fontId="132" fillId="143" borderId="10" xfId="61469" applyNumberFormat="1" applyFont="1" applyFill="1" applyBorder="1" applyAlignment="1">
      <alignment horizontal="center" vertical="center" wrapText="1"/>
    </xf>
    <xf numFmtId="0" fontId="132" fillId="0" borderId="10" xfId="0" applyFont="1" applyBorder="1" applyAlignment="1" applyProtection="1">
      <alignment horizontal="center" vertical="center" wrapText="1"/>
      <protection locked="0"/>
    </xf>
    <xf numFmtId="165" fontId="1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10" xfId="0" applyNumberFormat="1" applyFont="1" applyBorder="1" applyAlignment="1" applyProtection="1">
      <alignment horizontal="center" vertical="center" wrapText="1"/>
      <protection locked="0"/>
    </xf>
    <xf numFmtId="0" fontId="137" fillId="0" borderId="10" xfId="0" applyNumberFormat="1" applyFont="1" applyBorder="1" applyAlignment="1">
      <alignment horizontal="center" vertical="center" wrapText="1"/>
    </xf>
    <xf numFmtId="0" fontId="137" fillId="0" borderId="10" xfId="0" applyFont="1" applyBorder="1" applyAlignment="1" applyProtection="1">
      <alignment horizontal="center" vertical="center" wrapText="1"/>
      <protection locked="0"/>
    </xf>
    <xf numFmtId="2" fontId="137" fillId="0" borderId="10" xfId="0" applyNumberFormat="1" applyFont="1" applyBorder="1" applyAlignment="1" applyProtection="1">
      <alignment horizontal="center" vertical="center" wrapText="1"/>
      <protection locked="0"/>
    </xf>
    <xf numFmtId="2" fontId="137" fillId="0" borderId="10" xfId="0" applyNumberFormat="1" applyFont="1" applyBorder="1" applyAlignment="1">
      <alignment horizontal="center" vertical="center" wrapText="1"/>
    </xf>
    <xf numFmtId="14" fontId="137" fillId="0" borderId="10" xfId="0" applyNumberFormat="1" applyFont="1" applyBorder="1" applyAlignment="1" applyProtection="1">
      <alignment horizontal="center" vertical="center" wrapText="1"/>
      <protection locked="0"/>
    </xf>
    <xf numFmtId="0" fontId="83" fillId="0" borderId="10" xfId="0" applyNumberFormat="1" applyFont="1" applyBorder="1" applyAlignment="1">
      <alignment horizontal="center" vertical="center" wrapText="1"/>
    </xf>
    <xf numFmtId="1" fontId="83" fillId="0" borderId="10" xfId="59048" applyNumberFormat="1" applyFont="1" applyFill="1" applyBorder="1" applyAlignment="1" applyProtection="1">
      <alignment horizontal="center" vertical="center" wrapText="1"/>
      <protection locked="0"/>
    </xf>
    <xf numFmtId="14" fontId="137" fillId="0" borderId="10" xfId="0" applyNumberFormat="1" applyFont="1" applyBorder="1" applyAlignment="1">
      <alignment horizontal="center" vertical="center" wrapText="1"/>
    </xf>
    <xf numFmtId="193" fontId="133" fillId="143" borderId="10" xfId="61218" applyNumberFormat="1" applyFont="1" applyFill="1" applyBorder="1" applyAlignment="1">
      <alignment horizontal="center" vertical="center" wrapText="1"/>
    </xf>
    <xf numFmtId="0" fontId="135" fillId="0" borderId="0" xfId="0" applyFont="1" applyAlignment="1">
      <alignment horizontal="left"/>
    </xf>
    <xf numFmtId="0" fontId="0" fillId="0" borderId="0" xfId="0" applyAlignment="1">
      <alignment horizontal="center"/>
    </xf>
    <xf numFmtId="184" fontId="131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131" fillId="0" borderId="33" xfId="0" applyNumberFormat="1" applyFont="1" applyFill="1" applyBorder="1" applyAlignment="1" applyProtection="1">
      <alignment horizontal="center" vertical="top" wrapText="1"/>
      <protection locked="0"/>
    </xf>
    <xf numFmtId="184" fontId="131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1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1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1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1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1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1" fillId="0" borderId="32" xfId="59048" applyNumberFormat="1" applyFont="1" applyFill="1" applyBorder="1" applyAlignment="1" applyProtection="1">
      <alignment horizontal="center" vertical="top" wrapText="1"/>
      <protection locked="0"/>
    </xf>
    <xf numFmtId="182" fontId="131" fillId="0" borderId="31" xfId="59048" applyNumberFormat="1" applyFont="1" applyFill="1" applyBorder="1" applyAlignment="1" applyProtection="1">
      <alignment horizontal="center" vertical="top" wrapText="1"/>
      <protection locked="0"/>
    </xf>
    <xf numFmtId="182" fontId="131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1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1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1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1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1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131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131" fillId="0" borderId="32" xfId="28" applyNumberFormat="1" applyFont="1" applyFill="1" applyBorder="1" applyAlignment="1" applyProtection="1">
      <alignment horizontal="center" vertical="top" wrapText="1"/>
      <protection locked="0"/>
    </xf>
    <xf numFmtId="165" fontId="131" fillId="0" borderId="10" xfId="59048" applyNumberFormat="1" applyFont="1" applyFill="1" applyBorder="1" applyAlignment="1" applyProtection="1">
      <alignment horizontal="center" vertical="top" wrapText="1"/>
      <protection locked="0"/>
    </xf>
    <xf numFmtId="4" fontId="131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1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1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1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1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1" fillId="0" borderId="50" xfId="59048" applyNumberFormat="1" applyFont="1" applyFill="1" applyBorder="1" applyAlignment="1" applyProtection="1">
      <alignment horizontal="center" vertical="center" wrapText="1"/>
      <protection locked="0"/>
    </xf>
    <xf numFmtId="192" fontId="131" fillId="0" borderId="31" xfId="59048" applyNumberFormat="1" applyFont="1" applyFill="1" applyBorder="1" applyAlignment="1" applyProtection="1">
      <alignment horizontal="center" vertical="top" wrapText="1"/>
      <protection locked="0"/>
    </xf>
    <xf numFmtId="192" fontId="131" fillId="0" borderId="33" xfId="59048" applyNumberFormat="1" applyFont="1" applyFill="1" applyBorder="1" applyAlignment="1" applyProtection="1">
      <alignment horizontal="center" vertical="top" wrapText="1"/>
      <protection locked="0"/>
    </xf>
    <xf numFmtId="192" fontId="131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1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1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1" fillId="143" borderId="32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иски"/>
      <sheetName val="Лист1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03_Справочни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EZ203"/>
  <sheetViews>
    <sheetView tabSelected="1" topLeftCell="A4" zoomScale="80" zoomScaleNormal="80" workbookViewId="0">
      <pane ySplit="4" topLeftCell="A8" activePane="bottomLeft" state="frozen"/>
      <selection activeCell="A4" sqref="A4"/>
      <selection pane="bottomLeft" activeCell="A69" sqref="A69:XFD69"/>
    </sheetView>
  </sheetViews>
  <sheetFormatPr defaultRowHeight="14.4"/>
  <cols>
    <col min="1" max="1" width="6.88671875" customWidth="1"/>
    <col min="2" max="2" width="17.33203125" customWidth="1"/>
    <col min="3" max="3" width="16.6640625" customWidth="1"/>
    <col min="4" max="4" width="15.88671875" customWidth="1"/>
    <col min="5" max="5" width="16" customWidth="1"/>
    <col min="6" max="6" width="14.6640625" customWidth="1"/>
    <col min="7" max="7" width="29.5546875" style="60" customWidth="1"/>
    <col min="8" max="8" width="14.109375" customWidth="1"/>
    <col min="9" max="9" width="13.5546875" customWidth="1"/>
    <col min="10" max="10" width="17" customWidth="1"/>
    <col min="11" max="11" width="15.44140625" customWidth="1"/>
    <col min="12" max="12" width="14.33203125" customWidth="1"/>
    <col min="13" max="13" width="19.44140625" customWidth="1"/>
    <col min="14" max="14" width="15.109375" customWidth="1"/>
    <col min="15" max="15" width="14.33203125" style="32" customWidth="1"/>
    <col min="16" max="16" width="13.88671875" style="32" customWidth="1"/>
    <col min="17" max="17" width="12" customWidth="1"/>
    <col min="18" max="18" width="10.6640625" customWidth="1"/>
    <col min="19" max="19" width="10.5546875" customWidth="1"/>
    <col min="20" max="20" width="11.109375" customWidth="1"/>
    <col min="21" max="21" width="13.6640625" customWidth="1"/>
    <col min="22" max="22" width="16.6640625" customWidth="1"/>
    <col min="23" max="23" width="14.33203125" customWidth="1"/>
    <col min="24" max="24" width="11.6640625" customWidth="1"/>
    <col min="25" max="25" width="11.44140625" customWidth="1"/>
    <col min="26" max="26" width="14" customWidth="1"/>
    <col min="27" max="27" width="13.109375" customWidth="1"/>
    <col min="28" max="28" width="17.88671875" customWidth="1"/>
    <col min="29" max="29" width="16.5546875" customWidth="1"/>
    <col min="30" max="30" width="25.33203125" customWidth="1"/>
    <col min="31" max="31" width="17.109375" customWidth="1"/>
    <col min="32" max="32" width="14.88671875" customWidth="1"/>
    <col min="33" max="33" width="13.44140625" customWidth="1"/>
    <col min="34" max="34" width="16.5546875" customWidth="1"/>
    <col min="35" max="35" width="14.5546875" customWidth="1"/>
    <col min="36" max="36" width="16.6640625" customWidth="1"/>
    <col min="37" max="37" width="16.33203125" customWidth="1"/>
    <col min="38" max="38" width="14.44140625" customWidth="1"/>
    <col min="39" max="39" width="14.33203125" customWidth="1"/>
    <col min="40" max="40" width="13.6640625" customWidth="1"/>
    <col min="41" max="41" width="13.44140625" customWidth="1"/>
    <col min="42" max="42" width="11.5546875" customWidth="1"/>
    <col min="43" max="43" width="24.33203125" customWidth="1"/>
    <col min="44" max="44" width="16" customWidth="1"/>
    <col min="45" max="45" width="14.6640625" customWidth="1"/>
    <col min="46" max="46" width="14.44140625" customWidth="1"/>
    <col min="47" max="47" width="18.33203125" customWidth="1"/>
    <col min="48" max="48" width="13.88671875" customWidth="1"/>
    <col min="49" max="49" width="16.6640625" customWidth="1"/>
    <col min="50" max="50" width="22" customWidth="1"/>
  </cols>
  <sheetData>
    <row r="1" spans="1:52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Q1" s="1"/>
      <c r="R1" s="1"/>
      <c r="S1" s="1"/>
      <c r="T1" s="1"/>
      <c r="U1" s="1"/>
      <c r="V1" s="1"/>
      <c r="W1" s="1"/>
      <c r="X1" s="1"/>
      <c r="Y1" s="1"/>
      <c r="Z1" s="1"/>
      <c r="AA1" s="191" t="s">
        <v>484</v>
      </c>
      <c r="AB1" s="191"/>
      <c r="AC1" s="19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8">
      <c r="I2" s="190" t="s">
        <v>483</v>
      </c>
      <c r="J2" s="190"/>
      <c r="K2" s="190"/>
      <c r="L2" s="190"/>
      <c r="M2" s="190"/>
      <c r="N2" s="190"/>
      <c r="O2" s="190"/>
      <c r="P2" s="190"/>
    </row>
    <row r="4" spans="1:52" ht="37.200000000000003" customHeight="1">
      <c r="A4" s="195" t="s">
        <v>0</v>
      </c>
      <c r="B4" s="195" t="s">
        <v>1</v>
      </c>
      <c r="C4" s="197" t="s">
        <v>2</v>
      </c>
      <c r="D4" s="198"/>
      <c r="E4" s="195" t="s">
        <v>3</v>
      </c>
      <c r="F4" s="195" t="s">
        <v>4</v>
      </c>
      <c r="G4" s="220" t="s">
        <v>5</v>
      </c>
      <c r="H4" s="195" t="s">
        <v>6</v>
      </c>
      <c r="I4" s="195" t="s">
        <v>7</v>
      </c>
      <c r="J4" s="195" t="s">
        <v>8</v>
      </c>
      <c r="K4" s="195" t="s">
        <v>9</v>
      </c>
      <c r="L4" s="195" t="s">
        <v>10</v>
      </c>
      <c r="M4" s="195" t="s">
        <v>11</v>
      </c>
      <c r="N4" s="195" t="s">
        <v>12</v>
      </c>
      <c r="O4" s="217" t="s">
        <v>13</v>
      </c>
      <c r="P4" s="217" t="s">
        <v>14</v>
      </c>
      <c r="Q4" s="211" t="s">
        <v>15</v>
      </c>
      <c r="R4" s="212"/>
      <c r="S4" s="212"/>
      <c r="T4" s="213"/>
      <c r="U4" s="195" t="s">
        <v>16</v>
      </c>
      <c r="V4" s="195" t="s">
        <v>17</v>
      </c>
      <c r="W4" s="195" t="s">
        <v>18</v>
      </c>
      <c r="X4" s="210" t="s">
        <v>19</v>
      </c>
      <c r="Y4" s="210" t="s">
        <v>20</v>
      </c>
      <c r="Z4" s="197" t="s">
        <v>27</v>
      </c>
      <c r="AA4" s="203"/>
      <c r="AB4" s="203"/>
      <c r="AC4" s="198"/>
      <c r="AD4" s="197" t="s">
        <v>28</v>
      </c>
      <c r="AE4" s="203"/>
      <c r="AF4" s="203"/>
      <c r="AG4" s="203"/>
      <c r="AH4" s="203"/>
      <c r="AI4" s="203"/>
      <c r="AJ4" s="203"/>
      <c r="AK4" s="203"/>
      <c r="AL4" s="203"/>
      <c r="AM4" s="198"/>
      <c r="AN4" s="195" t="s">
        <v>29</v>
      </c>
      <c r="AO4" s="195" t="s">
        <v>30</v>
      </c>
      <c r="AP4" s="205" t="s">
        <v>31</v>
      </c>
      <c r="AQ4" s="206"/>
      <c r="AR4" s="206"/>
      <c r="AS4" s="206"/>
      <c r="AT4" s="206"/>
      <c r="AU4" s="206"/>
      <c r="AV4" s="206"/>
      <c r="AW4" s="207"/>
      <c r="AX4" s="192" t="s">
        <v>32</v>
      </c>
    </row>
    <row r="5" spans="1:52" ht="15.6">
      <c r="A5" s="204"/>
      <c r="B5" s="204"/>
      <c r="C5" s="195" t="s">
        <v>21</v>
      </c>
      <c r="D5" s="195" t="s">
        <v>22</v>
      </c>
      <c r="E5" s="204"/>
      <c r="F5" s="204"/>
      <c r="G5" s="221"/>
      <c r="H5" s="204"/>
      <c r="I5" s="204"/>
      <c r="J5" s="204"/>
      <c r="K5" s="204"/>
      <c r="L5" s="204"/>
      <c r="M5" s="204"/>
      <c r="N5" s="204"/>
      <c r="O5" s="218"/>
      <c r="P5" s="218"/>
      <c r="Q5" s="214"/>
      <c r="R5" s="215"/>
      <c r="S5" s="215"/>
      <c r="T5" s="216"/>
      <c r="U5" s="204"/>
      <c r="V5" s="204"/>
      <c r="W5" s="204"/>
      <c r="X5" s="210"/>
      <c r="Y5" s="210"/>
      <c r="Z5" s="195" t="s">
        <v>33</v>
      </c>
      <c r="AA5" s="195" t="s">
        <v>34</v>
      </c>
      <c r="AB5" s="195" t="s">
        <v>35</v>
      </c>
      <c r="AC5" s="195" t="s">
        <v>36</v>
      </c>
      <c r="AD5" s="195" t="s">
        <v>37</v>
      </c>
      <c r="AE5" s="195" t="s">
        <v>38</v>
      </c>
      <c r="AF5" s="197" t="s">
        <v>39</v>
      </c>
      <c r="AG5" s="198"/>
      <c r="AH5" s="195" t="s">
        <v>40</v>
      </c>
      <c r="AI5" s="197" t="s">
        <v>41</v>
      </c>
      <c r="AJ5" s="198"/>
      <c r="AK5" s="199" t="s">
        <v>42</v>
      </c>
      <c r="AL5" s="195" t="s">
        <v>43</v>
      </c>
      <c r="AM5" s="201" t="s">
        <v>44</v>
      </c>
      <c r="AN5" s="204"/>
      <c r="AO5" s="204"/>
      <c r="AP5" s="192" t="s">
        <v>45</v>
      </c>
      <c r="AQ5" s="192" t="s">
        <v>46</v>
      </c>
      <c r="AR5" s="192" t="s">
        <v>47</v>
      </c>
      <c r="AS5" s="192" t="s">
        <v>48</v>
      </c>
      <c r="AT5" s="192" t="s">
        <v>49</v>
      </c>
      <c r="AU5" s="208" t="s">
        <v>50</v>
      </c>
      <c r="AV5" s="208" t="s">
        <v>51</v>
      </c>
      <c r="AW5" s="192" t="s">
        <v>52</v>
      </c>
      <c r="AX5" s="193"/>
    </row>
    <row r="6" spans="1:52" ht="118.2" customHeight="1">
      <c r="A6" s="196"/>
      <c r="B6" s="196"/>
      <c r="C6" s="196"/>
      <c r="D6" s="196"/>
      <c r="E6" s="196"/>
      <c r="F6" s="196"/>
      <c r="G6" s="222"/>
      <c r="H6" s="196"/>
      <c r="I6" s="196"/>
      <c r="J6" s="196"/>
      <c r="K6" s="196"/>
      <c r="L6" s="196"/>
      <c r="M6" s="196"/>
      <c r="N6" s="196"/>
      <c r="O6" s="219"/>
      <c r="P6" s="219"/>
      <c r="Q6" s="2" t="s">
        <v>23</v>
      </c>
      <c r="R6" s="2" t="s">
        <v>24</v>
      </c>
      <c r="S6" s="2" t="s">
        <v>25</v>
      </c>
      <c r="T6" s="2" t="s">
        <v>26</v>
      </c>
      <c r="U6" s="196"/>
      <c r="V6" s="196"/>
      <c r="W6" s="196"/>
      <c r="X6" s="210"/>
      <c r="Y6" s="210"/>
      <c r="Z6" s="196"/>
      <c r="AA6" s="196"/>
      <c r="AB6" s="196"/>
      <c r="AC6" s="196"/>
      <c r="AD6" s="196"/>
      <c r="AE6" s="196"/>
      <c r="AF6" s="3" t="s">
        <v>53</v>
      </c>
      <c r="AG6" s="3" t="s">
        <v>54</v>
      </c>
      <c r="AH6" s="196"/>
      <c r="AI6" s="3" t="s">
        <v>55</v>
      </c>
      <c r="AJ6" s="3" t="s">
        <v>54</v>
      </c>
      <c r="AK6" s="200"/>
      <c r="AL6" s="196"/>
      <c r="AM6" s="202"/>
      <c r="AN6" s="196"/>
      <c r="AO6" s="196"/>
      <c r="AP6" s="194"/>
      <c r="AQ6" s="194"/>
      <c r="AR6" s="194"/>
      <c r="AS6" s="194"/>
      <c r="AT6" s="194"/>
      <c r="AU6" s="209"/>
      <c r="AV6" s="209"/>
      <c r="AW6" s="194"/>
      <c r="AX6" s="194"/>
    </row>
    <row r="7" spans="1:52" ht="15.6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110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33">
        <v>15</v>
      </c>
      <c r="P7" s="3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  <c r="AG7" s="23">
        <v>33</v>
      </c>
      <c r="AH7" s="23">
        <v>34</v>
      </c>
      <c r="AI7" s="23">
        <v>35</v>
      </c>
      <c r="AJ7" s="23">
        <v>36</v>
      </c>
      <c r="AK7" s="23">
        <v>37</v>
      </c>
      <c r="AL7" s="23">
        <v>38</v>
      </c>
      <c r="AM7" s="23">
        <v>39</v>
      </c>
      <c r="AN7" s="23">
        <v>40</v>
      </c>
      <c r="AO7" s="23">
        <v>41</v>
      </c>
      <c r="AP7" s="23">
        <v>42</v>
      </c>
      <c r="AQ7" s="23">
        <v>43</v>
      </c>
      <c r="AR7" s="23">
        <v>44</v>
      </c>
      <c r="AS7" s="23">
        <v>45</v>
      </c>
      <c r="AT7" s="23">
        <v>46</v>
      </c>
      <c r="AU7" s="23">
        <v>47</v>
      </c>
      <c r="AV7" s="23">
        <v>48</v>
      </c>
      <c r="AW7" s="23">
        <v>49</v>
      </c>
      <c r="AX7" s="23">
        <v>50</v>
      </c>
    </row>
    <row r="8" spans="1:52" s="20" customFormat="1" ht="77.400000000000006" hidden="1" customHeight="1">
      <c r="A8" s="63" t="s">
        <v>56</v>
      </c>
      <c r="B8" s="37" t="s">
        <v>349</v>
      </c>
      <c r="C8" s="20" t="s">
        <v>58</v>
      </c>
      <c r="D8" s="20" t="s">
        <v>57</v>
      </c>
      <c r="E8" s="20" t="s">
        <v>59</v>
      </c>
      <c r="F8" s="20">
        <v>1</v>
      </c>
      <c r="G8" s="20" t="s">
        <v>60</v>
      </c>
      <c r="H8" s="37" t="s">
        <v>61</v>
      </c>
      <c r="I8" s="37" t="s">
        <v>61</v>
      </c>
      <c r="J8" s="20">
        <v>1</v>
      </c>
      <c r="L8" s="20" t="s">
        <v>97</v>
      </c>
      <c r="M8" s="20" t="s">
        <v>345</v>
      </c>
      <c r="N8" s="20" t="s">
        <v>62</v>
      </c>
      <c r="O8" s="38">
        <v>1573.7860000000001</v>
      </c>
      <c r="P8" s="38">
        <f>O8*1.2</f>
        <v>1888.5432000000001</v>
      </c>
      <c r="Q8" s="18"/>
      <c r="R8" s="18"/>
      <c r="S8" s="18"/>
      <c r="T8" s="18"/>
      <c r="U8" s="20" t="s">
        <v>485</v>
      </c>
      <c r="V8" s="20" t="s">
        <v>58</v>
      </c>
      <c r="W8" s="20" t="s">
        <v>486</v>
      </c>
      <c r="X8" s="19">
        <v>43483</v>
      </c>
      <c r="Y8" s="39">
        <f t="shared" ref="Y8:Y22" si="0">X8+45</f>
        <v>43528</v>
      </c>
      <c r="AD8" s="20" t="str">
        <f t="shared" ref="AD8:AD22" si="1">G8</f>
        <v>Поставка арматуры к СИП на напряжение до 1000 кВ</v>
      </c>
      <c r="AE8" s="20" t="s">
        <v>63</v>
      </c>
      <c r="AF8" s="20">
        <v>796</v>
      </c>
      <c r="AG8" s="20" t="s">
        <v>64</v>
      </c>
      <c r="AH8" s="20">
        <v>10500</v>
      </c>
      <c r="AI8" s="26">
        <v>93000000000</v>
      </c>
      <c r="AJ8" s="20" t="s">
        <v>65</v>
      </c>
      <c r="AK8" s="19">
        <f t="shared" ref="AK8:AK22" si="2">Y8+20</f>
        <v>43548</v>
      </c>
      <c r="AL8" s="19">
        <f t="shared" ref="AL8:AL24" si="3">AK8</f>
        <v>43548</v>
      </c>
      <c r="AM8" s="19">
        <f t="shared" ref="AM8:AM17" si="4">AL8+30</f>
        <v>43578</v>
      </c>
      <c r="AN8" s="20">
        <v>2019</v>
      </c>
      <c r="AQ8" s="20" t="s">
        <v>66</v>
      </c>
      <c r="AR8" s="20" t="s">
        <v>67</v>
      </c>
      <c r="AS8" s="37">
        <v>2019</v>
      </c>
      <c r="AT8" s="37">
        <f t="shared" ref="AT8:AT22" si="5">AS8</f>
        <v>2019</v>
      </c>
      <c r="AU8" s="22"/>
      <c r="AW8" s="20" t="s">
        <v>334</v>
      </c>
      <c r="AX8" s="20" t="s">
        <v>679</v>
      </c>
    </row>
    <row r="9" spans="1:52" s="20" customFormat="1" ht="54" hidden="1" customHeight="1">
      <c r="A9" s="63" t="s">
        <v>56</v>
      </c>
      <c r="B9" s="37" t="s">
        <v>350</v>
      </c>
      <c r="C9" s="20" t="s">
        <v>58</v>
      </c>
      <c r="D9" s="20" t="s">
        <v>57</v>
      </c>
      <c r="E9" s="20" t="s">
        <v>59</v>
      </c>
      <c r="F9" s="20">
        <v>1</v>
      </c>
      <c r="G9" s="20" t="s">
        <v>337</v>
      </c>
      <c r="H9" s="37" t="s">
        <v>68</v>
      </c>
      <c r="I9" s="37" t="s">
        <v>68</v>
      </c>
      <c r="J9" s="20" t="s">
        <v>69</v>
      </c>
      <c r="L9" s="20" t="s">
        <v>97</v>
      </c>
      <c r="M9" s="20" t="s">
        <v>345</v>
      </c>
      <c r="N9" s="20" t="s">
        <v>62</v>
      </c>
      <c r="O9" s="38">
        <v>226.90199999999999</v>
      </c>
      <c r="P9" s="38">
        <f t="shared" ref="P9:P70" si="6">O9*1.2</f>
        <v>272.2824</v>
      </c>
      <c r="Q9" s="18"/>
      <c r="R9" s="18"/>
      <c r="S9" s="18"/>
      <c r="T9" s="18"/>
      <c r="U9" s="20" t="s">
        <v>485</v>
      </c>
      <c r="V9" s="20" t="s">
        <v>58</v>
      </c>
      <c r="W9" s="20" t="s">
        <v>486</v>
      </c>
      <c r="X9" s="19">
        <v>43483</v>
      </c>
      <c r="Y9" s="39">
        <f t="shared" si="0"/>
        <v>43528</v>
      </c>
      <c r="AD9" s="20" t="str">
        <f t="shared" si="1"/>
        <v>Поставка ГСМ (бензин, дизтопливо) г. Ак-довурак</v>
      </c>
      <c r="AE9" s="20" t="s">
        <v>70</v>
      </c>
      <c r="AF9" s="20">
        <v>121</v>
      </c>
      <c r="AG9" s="20" t="s">
        <v>71</v>
      </c>
      <c r="AH9" s="20">
        <v>5700</v>
      </c>
      <c r="AI9" s="26">
        <v>93000000000</v>
      </c>
      <c r="AJ9" s="20" t="s">
        <v>65</v>
      </c>
      <c r="AK9" s="19">
        <f t="shared" si="2"/>
        <v>43548</v>
      </c>
      <c r="AL9" s="19">
        <f t="shared" si="3"/>
        <v>43548</v>
      </c>
      <c r="AM9" s="19">
        <f t="shared" si="4"/>
        <v>43578</v>
      </c>
      <c r="AN9" s="20">
        <v>2019</v>
      </c>
      <c r="AQ9" s="20" t="s">
        <v>66</v>
      </c>
      <c r="AR9" s="20" t="s">
        <v>67</v>
      </c>
      <c r="AS9" s="37">
        <v>2019</v>
      </c>
      <c r="AT9" s="37">
        <f t="shared" si="5"/>
        <v>2019</v>
      </c>
      <c r="AU9" s="22"/>
      <c r="AW9" s="20" t="s">
        <v>334</v>
      </c>
      <c r="AX9" s="20" t="s">
        <v>680</v>
      </c>
    </row>
    <row r="10" spans="1:52" s="20" customFormat="1" ht="66" hidden="1" customHeight="1">
      <c r="A10" s="63" t="s">
        <v>56</v>
      </c>
      <c r="B10" s="37" t="s">
        <v>351</v>
      </c>
      <c r="C10" s="20" t="s">
        <v>58</v>
      </c>
      <c r="D10" s="20" t="s">
        <v>57</v>
      </c>
      <c r="E10" s="20" t="s">
        <v>59</v>
      </c>
      <c r="F10" s="20">
        <v>1</v>
      </c>
      <c r="G10" s="20" t="s">
        <v>338</v>
      </c>
      <c r="H10" s="37" t="s">
        <v>68</v>
      </c>
      <c r="I10" s="37" t="s">
        <v>68</v>
      </c>
      <c r="J10" s="20" t="s">
        <v>69</v>
      </c>
      <c r="L10" s="20" t="s">
        <v>97</v>
      </c>
      <c r="M10" s="20" t="s">
        <v>345</v>
      </c>
      <c r="N10" s="20" t="s">
        <v>62</v>
      </c>
      <c r="O10" s="38">
        <v>112.14700000000001</v>
      </c>
      <c r="P10" s="38">
        <f t="shared" si="6"/>
        <v>134.57640000000001</v>
      </c>
      <c r="Q10" s="18"/>
      <c r="R10" s="18"/>
      <c r="S10" s="18"/>
      <c r="T10" s="18"/>
      <c r="U10" s="20" t="s">
        <v>485</v>
      </c>
      <c r="V10" s="20" t="s">
        <v>58</v>
      </c>
      <c r="W10" s="20" t="s">
        <v>486</v>
      </c>
      <c r="X10" s="19">
        <v>43483</v>
      </c>
      <c r="Y10" s="39">
        <f t="shared" si="0"/>
        <v>43528</v>
      </c>
      <c r="AD10" s="20" t="str">
        <f t="shared" si="1"/>
        <v>Поставка ГСМ (бензин, дизтопливо) г. Шагонар</v>
      </c>
      <c r="AE10" s="20" t="s">
        <v>70</v>
      </c>
      <c r="AF10" s="20">
        <v>121</v>
      </c>
      <c r="AG10" s="20" t="s">
        <v>71</v>
      </c>
      <c r="AH10" s="20">
        <v>2800</v>
      </c>
      <c r="AI10" s="26">
        <v>93000000000</v>
      </c>
      <c r="AJ10" s="20" t="s">
        <v>65</v>
      </c>
      <c r="AK10" s="19">
        <f t="shared" si="2"/>
        <v>43548</v>
      </c>
      <c r="AL10" s="19">
        <f t="shared" si="3"/>
        <v>43548</v>
      </c>
      <c r="AM10" s="19">
        <f t="shared" si="4"/>
        <v>43578</v>
      </c>
      <c r="AN10" s="20">
        <v>2019</v>
      </c>
      <c r="AQ10" s="20" t="s">
        <v>66</v>
      </c>
      <c r="AR10" s="20" t="s">
        <v>67</v>
      </c>
      <c r="AS10" s="37">
        <v>2019</v>
      </c>
      <c r="AT10" s="37">
        <f t="shared" si="5"/>
        <v>2019</v>
      </c>
      <c r="AU10" s="22"/>
      <c r="AW10" s="20" t="s">
        <v>334</v>
      </c>
      <c r="AX10" s="20" t="s">
        <v>553</v>
      </c>
    </row>
    <row r="11" spans="1:52" s="27" customFormat="1" ht="58.2" hidden="1" customHeight="1">
      <c r="A11" s="63" t="s">
        <v>56</v>
      </c>
      <c r="B11" s="37" t="s">
        <v>352</v>
      </c>
      <c r="C11" s="20" t="s">
        <v>58</v>
      </c>
      <c r="D11" s="20" t="s">
        <v>57</v>
      </c>
      <c r="E11" s="27" t="s">
        <v>59</v>
      </c>
      <c r="F11" s="27">
        <v>1</v>
      </c>
      <c r="G11" s="20" t="s">
        <v>339</v>
      </c>
      <c r="H11" s="27" t="s">
        <v>68</v>
      </c>
      <c r="I11" s="27" t="s">
        <v>68</v>
      </c>
      <c r="J11" s="27" t="s">
        <v>69</v>
      </c>
      <c r="L11" s="20" t="s">
        <v>97</v>
      </c>
      <c r="M11" s="20" t="s">
        <v>345</v>
      </c>
      <c r="N11" s="20" t="s">
        <v>62</v>
      </c>
      <c r="O11" s="40">
        <v>152.51</v>
      </c>
      <c r="P11" s="38">
        <f t="shared" si="6"/>
        <v>183.01199999999997</v>
      </c>
      <c r="U11" s="27" t="s">
        <v>485</v>
      </c>
      <c r="V11" s="27" t="s">
        <v>58</v>
      </c>
      <c r="W11" s="20" t="s">
        <v>486</v>
      </c>
      <c r="X11" s="39">
        <v>43483</v>
      </c>
      <c r="Y11" s="39">
        <f t="shared" si="0"/>
        <v>43528</v>
      </c>
      <c r="AD11" s="20" t="str">
        <f t="shared" si="1"/>
        <v>Поставка ГСМ (бензин, дизтопливо) с. Балгазын</v>
      </c>
      <c r="AE11" s="20" t="s">
        <v>70</v>
      </c>
      <c r="AF11" s="27">
        <v>121</v>
      </c>
      <c r="AG11" s="27" t="s">
        <v>71</v>
      </c>
      <c r="AH11" s="27">
        <v>3800</v>
      </c>
      <c r="AI11" s="27">
        <v>93000000000</v>
      </c>
      <c r="AJ11" s="27" t="s">
        <v>65</v>
      </c>
      <c r="AK11" s="19">
        <f t="shared" si="2"/>
        <v>43548</v>
      </c>
      <c r="AL11" s="19">
        <f t="shared" si="3"/>
        <v>43548</v>
      </c>
      <c r="AM11" s="19">
        <f t="shared" si="4"/>
        <v>43578</v>
      </c>
      <c r="AN11" s="20">
        <v>2019</v>
      </c>
      <c r="AQ11" s="20" t="s">
        <v>66</v>
      </c>
      <c r="AR11" s="27" t="s">
        <v>67</v>
      </c>
      <c r="AS11" s="37">
        <v>2019</v>
      </c>
      <c r="AT11" s="37">
        <f t="shared" si="5"/>
        <v>2019</v>
      </c>
      <c r="AW11" s="20" t="s">
        <v>334</v>
      </c>
      <c r="AX11" s="20" t="s">
        <v>553</v>
      </c>
    </row>
    <row r="12" spans="1:52" s="27" customFormat="1" ht="59.4" hidden="1" customHeight="1">
      <c r="A12" s="63" t="s">
        <v>56</v>
      </c>
      <c r="B12" s="37" t="s">
        <v>353</v>
      </c>
      <c r="C12" s="20" t="s">
        <v>58</v>
      </c>
      <c r="D12" s="20" t="s">
        <v>57</v>
      </c>
      <c r="E12" s="27" t="s">
        <v>59</v>
      </c>
      <c r="F12" s="27">
        <v>1</v>
      </c>
      <c r="G12" s="20" t="s">
        <v>340</v>
      </c>
      <c r="H12" s="27" t="s">
        <v>68</v>
      </c>
      <c r="I12" s="27" t="s">
        <v>68</v>
      </c>
      <c r="J12" s="27" t="s">
        <v>69</v>
      </c>
      <c r="L12" s="20" t="s">
        <v>97</v>
      </c>
      <c r="M12" s="20" t="s">
        <v>345</v>
      </c>
      <c r="N12" s="20" t="s">
        <v>62</v>
      </c>
      <c r="O12" s="40">
        <v>2339.4389999999999</v>
      </c>
      <c r="P12" s="38">
        <f t="shared" si="6"/>
        <v>2807.3267999999998</v>
      </c>
      <c r="U12" s="27" t="s">
        <v>485</v>
      </c>
      <c r="V12" s="27" t="s">
        <v>58</v>
      </c>
      <c r="W12" s="20" t="s">
        <v>486</v>
      </c>
      <c r="X12" s="39">
        <v>43483</v>
      </c>
      <c r="Y12" s="39">
        <f t="shared" si="0"/>
        <v>43528</v>
      </c>
      <c r="AD12" s="20" t="str">
        <f t="shared" si="1"/>
        <v>Поставка ГСМ (бензин, дизтопливо) г. Кызыл</v>
      </c>
      <c r="AE12" s="20" t="s">
        <v>70</v>
      </c>
      <c r="AF12" s="27">
        <v>121</v>
      </c>
      <c r="AG12" s="27" t="s">
        <v>71</v>
      </c>
      <c r="AH12" s="27">
        <v>58200</v>
      </c>
      <c r="AI12" s="27">
        <v>93000000000</v>
      </c>
      <c r="AJ12" s="27" t="s">
        <v>65</v>
      </c>
      <c r="AK12" s="19">
        <f t="shared" si="2"/>
        <v>43548</v>
      </c>
      <c r="AL12" s="19">
        <f t="shared" si="3"/>
        <v>43548</v>
      </c>
      <c r="AM12" s="19">
        <f t="shared" si="4"/>
        <v>43578</v>
      </c>
      <c r="AN12" s="20">
        <v>2019</v>
      </c>
      <c r="AQ12" s="20" t="s">
        <v>66</v>
      </c>
      <c r="AR12" s="27" t="s">
        <v>67</v>
      </c>
      <c r="AS12" s="37">
        <v>2019</v>
      </c>
      <c r="AT12" s="37">
        <f t="shared" si="5"/>
        <v>2019</v>
      </c>
      <c r="AW12" s="20" t="s">
        <v>334</v>
      </c>
      <c r="AX12" s="20" t="s">
        <v>553</v>
      </c>
    </row>
    <row r="13" spans="1:52" s="27" customFormat="1" ht="60.6" hidden="1" customHeight="1">
      <c r="A13" s="63" t="s">
        <v>56</v>
      </c>
      <c r="B13" s="37" t="s">
        <v>354</v>
      </c>
      <c r="C13" s="20" t="s">
        <v>58</v>
      </c>
      <c r="D13" s="20" t="s">
        <v>57</v>
      </c>
      <c r="E13" s="27" t="s">
        <v>59</v>
      </c>
      <c r="F13" s="20">
        <v>1</v>
      </c>
      <c r="G13" s="20" t="s">
        <v>341</v>
      </c>
      <c r="H13" s="27" t="s">
        <v>68</v>
      </c>
      <c r="I13" s="27" t="s">
        <v>68</v>
      </c>
      <c r="J13" s="27" t="s">
        <v>69</v>
      </c>
      <c r="L13" s="20" t="s">
        <v>97</v>
      </c>
      <c r="M13" s="20" t="s">
        <v>345</v>
      </c>
      <c r="N13" s="20" t="s">
        <v>62</v>
      </c>
      <c r="O13" s="40">
        <v>253.72800000000001</v>
      </c>
      <c r="P13" s="38">
        <f t="shared" si="6"/>
        <v>304.47359999999998</v>
      </c>
      <c r="U13" s="27" t="s">
        <v>485</v>
      </c>
      <c r="V13" s="27" t="s">
        <v>58</v>
      </c>
      <c r="W13" s="20" t="s">
        <v>486</v>
      </c>
      <c r="X13" s="39">
        <v>43483</v>
      </c>
      <c r="Y13" s="39">
        <f t="shared" si="0"/>
        <v>43528</v>
      </c>
      <c r="AD13" s="20" t="str">
        <f t="shared" si="1"/>
        <v xml:space="preserve">Поставка ГСМ (бензин, дизтопливо) с. Бай - Хаак </v>
      </c>
      <c r="AE13" s="20" t="s">
        <v>70</v>
      </c>
      <c r="AF13" s="27">
        <v>121</v>
      </c>
      <c r="AG13" s="27" t="s">
        <v>71</v>
      </c>
      <c r="AH13" s="27">
        <v>6300</v>
      </c>
      <c r="AI13" s="27">
        <v>93000000000</v>
      </c>
      <c r="AJ13" s="27" t="s">
        <v>65</v>
      </c>
      <c r="AK13" s="19">
        <f t="shared" si="2"/>
        <v>43548</v>
      </c>
      <c r="AL13" s="19">
        <f t="shared" si="3"/>
        <v>43548</v>
      </c>
      <c r="AM13" s="19">
        <f t="shared" si="4"/>
        <v>43578</v>
      </c>
      <c r="AN13" s="20">
        <v>2019</v>
      </c>
      <c r="AQ13" s="20" t="s">
        <v>66</v>
      </c>
      <c r="AR13" s="27" t="s">
        <v>67</v>
      </c>
      <c r="AS13" s="37">
        <v>2019</v>
      </c>
      <c r="AT13" s="37">
        <f t="shared" si="5"/>
        <v>2019</v>
      </c>
      <c r="AW13" s="20" t="s">
        <v>334</v>
      </c>
      <c r="AX13" s="20" t="s">
        <v>553</v>
      </c>
    </row>
    <row r="14" spans="1:52" s="27" customFormat="1" ht="55.2" hidden="1" customHeight="1">
      <c r="A14" s="63" t="s">
        <v>56</v>
      </c>
      <c r="B14" s="37" t="s">
        <v>355</v>
      </c>
      <c r="C14" s="20" t="s">
        <v>58</v>
      </c>
      <c r="D14" s="20" t="s">
        <v>57</v>
      </c>
      <c r="E14" s="27" t="s">
        <v>59</v>
      </c>
      <c r="F14" s="20">
        <v>1</v>
      </c>
      <c r="G14" s="20" t="s">
        <v>342</v>
      </c>
      <c r="H14" s="27" t="s">
        <v>68</v>
      </c>
      <c r="I14" s="27" t="s">
        <v>68</v>
      </c>
      <c r="J14" s="27" t="s">
        <v>69</v>
      </c>
      <c r="L14" s="20" t="s">
        <v>97</v>
      </c>
      <c r="M14" s="20" t="s">
        <v>345</v>
      </c>
      <c r="N14" s="20" t="s">
        <v>62</v>
      </c>
      <c r="O14" s="40">
        <v>198.71</v>
      </c>
      <c r="P14" s="38">
        <f t="shared" si="6"/>
        <v>238.452</v>
      </c>
      <c r="U14" s="27" t="s">
        <v>485</v>
      </c>
      <c r="V14" s="27" t="s">
        <v>58</v>
      </c>
      <c r="W14" s="20" t="s">
        <v>486</v>
      </c>
      <c r="X14" s="39">
        <v>43483</v>
      </c>
      <c r="Y14" s="39">
        <f t="shared" si="0"/>
        <v>43528</v>
      </c>
      <c r="AD14" s="20" t="str">
        <f t="shared" si="1"/>
        <v xml:space="preserve">Поставка ГСМ (бензин, дизтопливо) с. Сарыг - Сеп </v>
      </c>
      <c r="AE14" s="20" t="s">
        <v>70</v>
      </c>
      <c r="AF14" s="27">
        <v>121</v>
      </c>
      <c r="AG14" s="27" t="s">
        <v>71</v>
      </c>
      <c r="AH14" s="27">
        <v>5000</v>
      </c>
      <c r="AI14" s="27">
        <v>93000000000</v>
      </c>
      <c r="AJ14" s="27" t="s">
        <v>65</v>
      </c>
      <c r="AK14" s="19">
        <f t="shared" si="2"/>
        <v>43548</v>
      </c>
      <c r="AL14" s="19">
        <f t="shared" si="3"/>
        <v>43548</v>
      </c>
      <c r="AM14" s="19">
        <f t="shared" si="4"/>
        <v>43578</v>
      </c>
      <c r="AN14" s="20">
        <v>2019</v>
      </c>
      <c r="AQ14" s="20" t="s">
        <v>66</v>
      </c>
      <c r="AR14" s="27" t="s">
        <v>67</v>
      </c>
      <c r="AS14" s="37">
        <v>2019</v>
      </c>
      <c r="AT14" s="37">
        <f t="shared" si="5"/>
        <v>2019</v>
      </c>
      <c r="AW14" s="20" t="s">
        <v>334</v>
      </c>
      <c r="AX14" s="20" t="s">
        <v>553</v>
      </c>
    </row>
    <row r="15" spans="1:52" s="27" customFormat="1" ht="63" hidden="1" customHeight="1">
      <c r="A15" s="63" t="s">
        <v>56</v>
      </c>
      <c r="B15" s="37" t="s">
        <v>356</v>
      </c>
      <c r="C15" s="20" t="s">
        <v>58</v>
      </c>
      <c r="D15" s="20" t="s">
        <v>57</v>
      </c>
      <c r="E15" s="27" t="s">
        <v>59</v>
      </c>
      <c r="F15" s="27">
        <v>1</v>
      </c>
      <c r="G15" s="20" t="s">
        <v>72</v>
      </c>
      <c r="H15" s="27" t="s">
        <v>73</v>
      </c>
      <c r="I15" s="27" t="s">
        <v>73</v>
      </c>
      <c r="J15" s="27" t="s">
        <v>69</v>
      </c>
      <c r="L15" s="20" t="s">
        <v>97</v>
      </c>
      <c r="M15" s="20" t="s">
        <v>345</v>
      </c>
      <c r="N15" s="20" t="s">
        <v>62</v>
      </c>
      <c r="O15" s="40">
        <v>514.92600000000004</v>
      </c>
      <c r="P15" s="38">
        <f t="shared" si="6"/>
        <v>617.91120000000001</v>
      </c>
      <c r="U15" s="27" t="s">
        <v>485</v>
      </c>
      <c r="V15" s="27" t="s">
        <v>58</v>
      </c>
      <c r="W15" s="20" t="s">
        <v>486</v>
      </c>
      <c r="X15" s="39">
        <v>43483</v>
      </c>
      <c r="Y15" s="39">
        <f t="shared" si="0"/>
        <v>43528</v>
      </c>
      <c r="AD15" s="20" t="str">
        <f t="shared" si="1"/>
        <v xml:space="preserve">Поставка металлооснастки ЛЭП </v>
      </c>
      <c r="AE15" s="20" t="s">
        <v>63</v>
      </c>
      <c r="AF15" s="27">
        <v>796</v>
      </c>
      <c r="AG15" s="27" t="s">
        <v>64</v>
      </c>
      <c r="AH15" s="27">
        <v>2150</v>
      </c>
      <c r="AI15" s="27">
        <v>93000000000</v>
      </c>
      <c r="AJ15" s="27" t="s">
        <v>65</v>
      </c>
      <c r="AK15" s="19">
        <f t="shared" si="2"/>
        <v>43548</v>
      </c>
      <c r="AL15" s="19">
        <f t="shared" si="3"/>
        <v>43548</v>
      </c>
      <c r="AM15" s="19">
        <f t="shared" si="4"/>
        <v>43578</v>
      </c>
      <c r="AN15" s="20">
        <v>2019</v>
      </c>
      <c r="AQ15" s="20" t="s">
        <v>66</v>
      </c>
      <c r="AR15" s="27" t="s">
        <v>67</v>
      </c>
      <c r="AS15" s="37">
        <v>2019</v>
      </c>
      <c r="AT15" s="37">
        <f t="shared" si="5"/>
        <v>2019</v>
      </c>
      <c r="AW15" s="20" t="s">
        <v>334</v>
      </c>
      <c r="AX15" s="20" t="s">
        <v>666</v>
      </c>
    </row>
    <row r="16" spans="1:52" s="27" customFormat="1" ht="58.2" hidden="1" customHeight="1">
      <c r="A16" s="63" t="s">
        <v>56</v>
      </c>
      <c r="B16" s="37" t="s">
        <v>357</v>
      </c>
      <c r="C16" s="20" t="s">
        <v>58</v>
      </c>
      <c r="D16" s="20" t="s">
        <v>57</v>
      </c>
      <c r="E16" s="27" t="s">
        <v>59</v>
      </c>
      <c r="F16" s="27">
        <v>1</v>
      </c>
      <c r="G16" s="20" t="s">
        <v>74</v>
      </c>
      <c r="H16" s="27" t="s">
        <v>75</v>
      </c>
      <c r="I16" s="27" t="s">
        <v>76</v>
      </c>
      <c r="J16" s="27">
        <v>2</v>
      </c>
      <c r="L16" s="20" t="s">
        <v>97</v>
      </c>
      <c r="M16" s="20" t="s">
        <v>345</v>
      </c>
      <c r="N16" s="20" t="s">
        <v>62</v>
      </c>
      <c r="O16" s="40">
        <v>276.18</v>
      </c>
      <c r="P16" s="38">
        <f t="shared" si="6"/>
        <v>331.416</v>
      </c>
      <c r="U16" s="27" t="s">
        <v>485</v>
      </c>
      <c r="V16" s="27" t="s">
        <v>58</v>
      </c>
      <c r="W16" s="20" t="s">
        <v>486</v>
      </c>
      <c r="X16" s="39">
        <v>43483</v>
      </c>
      <c r="Y16" s="39">
        <f t="shared" si="0"/>
        <v>43528</v>
      </c>
      <c r="AD16" s="20" t="str">
        <f t="shared" si="1"/>
        <v>Поставка черного металла</v>
      </c>
      <c r="AE16" s="20" t="s">
        <v>63</v>
      </c>
      <c r="AF16" s="27">
        <v>116</v>
      </c>
      <c r="AG16" s="27" t="s">
        <v>77</v>
      </c>
      <c r="AH16" s="27">
        <v>6500</v>
      </c>
      <c r="AI16" s="27">
        <v>93000000000</v>
      </c>
      <c r="AJ16" s="27" t="s">
        <v>65</v>
      </c>
      <c r="AK16" s="19">
        <f t="shared" si="2"/>
        <v>43548</v>
      </c>
      <c r="AL16" s="19">
        <f t="shared" si="3"/>
        <v>43548</v>
      </c>
      <c r="AM16" s="19">
        <f t="shared" si="4"/>
        <v>43578</v>
      </c>
      <c r="AN16" s="20">
        <v>2019</v>
      </c>
      <c r="AQ16" s="20" t="s">
        <v>66</v>
      </c>
      <c r="AR16" s="27" t="s">
        <v>67</v>
      </c>
      <c r="AS16" s="37">
        <v>2019</v>
      </c>
      <c r="AT16" s="37">
        <f t="shared" si="5"/>
        <v>2019</v>
      </c>
      <c r="AW16" s="20" t="s">
        <v>334</v>
      </c>
      <c r="AX16" s="20" t="s">
        <v>666</v>
      </c>
    </row>
    <row r="17" spans="1:51" s="27" customFormat="1" ht="68.400000000000006" hidden="1" customHeight="1">
      <c r="A17" s="63" t="s">
        <v>56</v>
      </c>
      <c r="B17" s="37" t="s">
        <v>358</v>
      </c>
      <c r="C17" s="20" t="s">
        <v>58</v>
      </c>
      <c r="D17" s="20" t="s">
        <v>57</v>
      </c>
      <c r="E17" s="27" t="s">
        <v>59</v>
      </c>
      <c r="F17" s="27">
        <v>1</v>
      </c>
      <c r="G17" s="20" t="s">
        <v>78</v>
      </c>
      <c r="H17" s="27" t="s">
        <v>79</v>
      </c>
      <c r="I17" s="27" t="s">
        <v>80</v>
      </c>
      <c r="J17" s="27">
        <v>2</v>
      </c>
      <c r="L17" s="20" t="s">
        <v>97</v>
      </c>
      <c r="M17" s="20" t="s">
        <v>345</v>
      </c>
      <c r="N17" s="20" t="s">
        <v>62</v>
      </c>
      <c r="O17" s="40">
        <v>484.70800000000003</v>
      </c>
      <c r="P17" s="38">
        <f t="shared" si="6"/>
        <v>581.64959999999996</v>
      </c>
      <c r="U17" s="27" t="s">
        <v>485</v>
      </c>
      <c r="V17" s="27" t="s">
        <v>58</v>
      </c>
      <c r="W17" s="20" t="s">
        <v>486</v>
      </c>
      <c r="X17" s="39">
        <v>43677</v>
      </c>
      <c r="Y17" s="39">
        <f t="shared" si="0"/>
        <v>43722</v>
      </c>
      <c r="AD17" s="20" t="str">
        <f t="shared" si="1"/>
        <v>Поставка РЛНД</v>
      </c>
      <c r="AE17" s="20" t="s">
        <v>63</v>
      </c>
      <c r="AF17" s="27">
        <v>796</v>
      </c>
      <c r="AG17" s="27" t="s">
        <v>64</v>
      </c>
      <c r="AH17" s="27">
        <v>52</v>
      </c>
      <c r="AI17" s="27">
        <v>93000000000</v>
      </c>
      <c r="AJ17" s="27" t="s">
        <v>65</v>
      </c>
      <c r="AK17" s="19">
        <f t="shared" si="2"/>
        <v>43742</v>
      </c>
      <c r="AL17" s="19">
        <f t="shared" si="3"/>
        <v>43742</v>
      </c>
      <c r="AM17" s="19">
        <f t="shared" si="4"/>
        <v>43772</v>
      </c>
      <c r="AN17" s="20">
        <v>2019</v>
      </c>
      <c r="AQ17" s="20" t="s">
        <v>66</v>
      </c>
      <c r="AR17" s="27" t="s">
        <v>67</v>
      </c>
      <c r="AS17" s="37">
        <v>2019</v>
      </c>
      <c r="AT17" s="37">
        <f t="shared" si="5"/>
        <v>2019</v>
      </c>
      <c r="AW17" s="20" t="s">
        <v>334</v>
      </c>
      <c r="AX17" s="20" t="s">
        <v>692</v>
      </c>
      <c r="AY17" s="27" t="s">
        <v>632</v>
      </c>
    </row>
    <row r="18" spans="1:51" s="27" customFormat="1" ht="60.6" hidden="1" customHeight="1">
      <c r="A18" s="27" t="s">
        <v>81</v>
      </c>
      <c r="B18" s="27" t="s">
        <v>359</v>
      </c>
      <c r="C18" s="20" t="s">
        <v>58</v>
      </c>
      <c r="D18" s="20" t="s">
        <v>57</v>
      </c>
      <c r="E18" s="27" t="s">
        <v>335</v>
      </c>
      <c r="F18" s="27">
        <v>1</v>
      </c>
      <c r="G18" s="20" t="s">
        <v>583</v>
      </c>
      <c r="H18" s="27" t="s">
        <v>83</v>
      </c>
      <c r="I18" s="27" t="s">
        <v>84</v>
      </c>
      <c r="J18" s="27">
        <v>2</v>
      </c>
      <c r="L18" s="20" t="s">
        <v>97</v>
      </c>
      <c r="M18" s="20" t="s">
        <v>345</v>
      </c>
      <c r="N18" s="20" t="s">
        <v>85</v>
      </c>
      <c r="O18" s="40">
        <v>18021.478999999999</v>
      </c>
      <c r="P18" s="38">
        <f t="shared" si="6"/>
        <v>21625.774799999999</v>
      </c>
      <c r="U18" s="27" t="s">
        <v>493</v>
      </c>
      <c r="V18" s="27" t="s">
        <v>58</v>
      </c>
      <c r="W18" s="20" t="s">
        <v>486</v>
      </c>
      <c r="X18" s="39">
        <v>43553</v>
      </c>
      <c r="Y18" s="39">
        <f t="shared" si="0"/>
        <v>43598</v>
      </c>
      <c r="AD18" s="20" t="str">
        <f t="shared" si="1"/>
        <v>Выполнение СМР по реконструкции ВЛ 10/0.4 с применением СИП от ТП №№ 16, 17, 36, 52, 102 г. Кызыл</v>
      </c>
      <c r="AE18" s="20"/>
      <c r="AF18" s="27">
        <v>876</v>
      </c>
      <c r="AG18" s="20" t="s">
        <v>344</v>
      </c>
      <c r="AH18" s="27">
        <v>1</v>
      </c>
      <c r="AI18" s="27">
        <v>93000000000</v>
      </c>
      <c r="AJ18" s="27" t="s">
        <v>65</v>
      </c>
      <c r="AK18" s="19">
        <f t="shared" si="2"/>
        <v>43618</v>
      </c>
      <c r="AL18" s="19">
        <f t="shared" si="3"/>
        <v>43618</v>
      </c>
      <c r="AM18" s="39">
        <f>AL18+60</f>
        <v>43678</v>
      </c>
      <c r="AN18" s="20">
        <v>2019</v>
      </c>
      <c r="AQ18" s="20" t="s">
        <v>82</v>
      </c>
      <c r="AR18" s="20" t="s">
        <v>87</v>
      </c>
      <c r="AS18" s="20">
        <v>2019</v>
      </c>
      <c r="AT18" s="37">
        <f t="shared" si="5"/>
        <v>2019</v>
      </c>
      <c r="AW18" s="27" t="s">
        <v>97</v>
      </c>
      <c r="AX18" s="20" t="s">
        <v>584</v>
      </c>
    </row>
    <row r="19" spans="1:51" s="27" customFormat="1" ht="64.2" hidden="1" customHeight="1">
      <c r="A19" s="27" t="s">
        <v>81</v>
      </c>
      <c r="B19" s="27" t="s">
        <v>360</v>
      </c>
      <c r="C19" s="20" t="s">
        <v>58</v>
      </c>
      <c r="D19" s="20" t="s">
        <v>57</v>
      </c>
      <c r="E19" s="27" t="s">
        <v>335</v>
      </c>
      <c r="F19" s="20">
        <v>1</v>
      </c>
      <c r="G19" s="20" t="s">
        <v>88</v>
      </c>
      <c r="H19" s="27" t="s">
        <v>83</v>
      </c>
      <c r="I19" s="27" t="s">
        <v>84</v>
      </c>
      <c r="J19" s="27" t="s">
        <v>89</v>
      </c>
      <c r="L19" s="20" t="s">
        <v>97</v>
      </c>
      <c r="M19" s="20" t="s">
        <v>345</v>
      </c>
      <c r="N19" s="20" t="s">
        <v>85</v>
      </c>
      <c r="O19" s="40">
        <v>4098.54</v>
      </c>
      <c r="P19" s="38">
        <f t="shared" si="6"/>
        <v>4918.2479999999996</v>
      </c>
      <c r="U19" s="27" t="s">
        <v>86</v>
      </c>
      <c r="V19" s="27" t="s">
        <v>58</v>
      </c>
      <c r="W19" s="20" t="s">
        <v>486</v>
      </c>
      <c r="X19" s="39">
        <v>43501</v>
      </c>
      <c r="Y19" s="39">
        <f t="shared" si="0"/>
        <v>43546</v>
      </c>
      <c r="AD19" s="20" t="str">
        <f t="shared" si="1"/>
        <v>Реконструкция ВЛ-0,4 ф.1, ф.2 с применением СИП,  отходящей от ТП 10/0,4 №52 г. Кызыл, ул.Чургуй-оола, ул.Рабочая,  ул.Рихарда-Зорге,  ул.Каа-Хем,  3,281 км.</v>
      </c>
      <c r="AE19" s="20"/>
      <c r="AF19" s="27">
        <v>876</v>
      </c>
      <c r="AG19" s="20" t="s">
        <v>344</v>
      </c>
      <c r="AH19" s="27">
        <v>1</v>
      </c>
      <c r="AI19" s="27">
        <v>93000000000</v>
      </c>
      <c r="AJ19" s="27" t="s">
        <v>65</v>
      </c>
      <c r="AK19" s="19">
        <f t="shared" si="2"/>
        <v>43566</v>
      </c>
      <c r="AL19" s="19">
        <f t="shared" si="3"/>
        <v>43566</v>
      </c>
      <c r="AM19" s="39">
        <f>AL19+60</f>
        <v>43626</v>
      </c>
      <c r="AN19" s="20">
        <v>2019</v>
      </c>
      <c r="AQ19" s="20" t="s">
        <v>88</v>
      </c>
      <c r="AR19" s="20" t="s">
        <v>90</v>
      </c>
      <c r="AS19" s="20">
        <v>2019</v>
      </c>
      <c r="AT19" s="37">
        <f t="shared" si="5"/>
        <v>2019</v>
      </c>
      <c r="AW19" s="27" t="s">
        <v>97</v>
      </c>
      <c r="AX19" s="20" t="s">
        <v>606</v>
      </c>
    </row>
    <row r="20" spans="1:51" s="27" customFormat="1" ht="63" hidden="1" customHeight="1">
      <c r="A20" s="27" t="s">
        <v>81</v>
      </c>
      <c r="B20" s="27" t="s">
        <v>361</v>
      </c>
      <c r="C20" s="20" t="s">
        <v>58</v>
      </c>
      <c r="D20" s="20" t="s">
        <v>57</v>
      </c>
      <c r="E20" s="27" t="s">
        <v>335</v>
      </c>
      <c r="F20" s="20">
        <v>1</v>
      </c>
      <c r="G20" s="20" t="s">
        <v>91</v>
      </c>
      <c r="H20" s="27" t="s">
        <v>83</v>
      </c>
      <c r="I20" s="27" t="s">
        <v>84</v>
      </c>
      <c r="J20" s="27" t="s">
        <v>89</v>
      </c>
      <c r="L20" s="20" t="s">
        <v>97</v>
      </c>
      <c r="M20" s="20" t="s">
        <v>345</v>
      </c>
      <c r="N20" s="20" t="s">
        <v>85</v>
      </c>
      <c r="O20" s="40">
        <v>4420.84</v>
      </c>
      <c r="P20" s="38">
        <f t="shared" si="6"/>
        <v>5305.0079999999998</v>
      </c>
      <c r="U20" s="27" t="s">
        <v>86</v>
      </c>
      <c r="V20" s="27" t="s">
        <v>58</v>
      </c>
      <c r="W20" s="20" t="s">
        <v>486</v>
      </c>
      <c r="X20" s="39">
        <v>43501</v>
      </c>
      <c r="Y20" s="39">
        <f t="shared" si="0"/>
        <v>43546</v>
      </c>
      <c r="AD20" s="20" t="str">
        <f t="shared" si="1"/>
        <v>Реконструкция ВЛ-0,4 ф.1, ф.2 с применением СИП,  отходящей от ТП 10/0,4 №102 г. Кызыл, ул. Маяковского, ул.Оюна-Курседи, ул.Карбышева, ул.Фрунзе, ул. Суворова,  ул.Туристическая, 3,539 км.</v>
      </c>
      <c r="AE20" s="20"/>
      <c r="AF20" s="27">
        <v>876</v>
      </c>
      <c r="AG20" s="20" t="s">
        <v>344</v>
      </c>
      <c r="AH20" s="27">
        <v>1</v>
      </c>
      <c r="AI20" s="27">
        <v>93000000000</v>
      </c>
      <c r="AJ20" s="27" t="s">
        <v>65</v>
      </c>
      <c r="AK20" s="19">
        <f t="shared" si="2"/>
        <v>43566</v>
      </c>
      <c r="AL20" s="19">
        <f t="shared" si="3"/>
        <v>43566</v>
      </c>
      <c r="AM20" s="39">
        <f>AL20+60</f>
        <v>43626</v>
      </c>
      <c r="AN20" s="20">
        <v>2019</v>
      </c>
      <c r="AQ20" s="20" t="s">
        <v>91</v>
      </c>
      <c r="AR20" s="20" t="s">
        <v>92</v>
      </c>
      <c r="AS20" s="20">
        <v>2019</v>
      </c>
      <c r="AT20" s="37">
        <f t="shared" si="5"/>
        <v>2019</v>
      </c>
      <c r="AW20" s="27" t="s">
        <v>97</v>
      </c>
      <c r="AX20" s="20" t="s">
        <v>606</v>
      </c>
    </row>
    <row r="21" spans="1:51" s="27" customFormat="1" ht="61.2" hidden="1" customHeight="1">
      <c r="A21" s="27" t="s">
        <v>81</v>
      </c>
      <c r="B21" s="27" t="s">
        <v>362</v>
      </c>
      <c r="C21" s="20" t="s">
        <v>58</v>
      </c>
      <c r="D21" s="20" t="s">
        <v>57</v>
      </c>
      <c r="E21" s="27" t="s">
        <v>335</v>
      </c>
      <c r="F21" s="20">
        <v>1</v>
      </c>
      <c r="G21" s="20" t="s">
        <v>93</v>
      </c>
      <c r="H21" s="27" t="s">
        <v>83</v>
      </c>
      <c r="I21" s="27" t="s">
        <v>84</v>
      </c>
      <c r="J21" s="27" t="s">
        <v>89</v>
      </c>
      <c r="L21" s="20" t="s">
        <v>97</v>
      </c>
      <c r="M21" s="20" t="s">
        <v>345</v>
      </c>
      <c r="N21" s="20" t="s">
        <v>85</v>
      </c>
      <c r="O21" s="40">
        <v>3467.73</v>
      </c>
      <c r="P21" s="38">
        <f t="shared" si="6"/>
        <v>4161.2759999999998</v>
      </c>
      <c r="U21" s="27" t="s">
        <v>86</v>
      </c>
      <c r="V21" s="27" t="s">
        <v>58</v>
      </c>
      <c r="W21" s="20" t="s">
        <v>486</v>
      </c>
      <c r="X21" s="39">
        <v>43501</v>
      </c>
      <c r="Y21" s="39">
        <f t="shared" si="0"/>
        <v>43546</v>
      </c>
      <c r="AD21" s="20" t="str">
        <f t="shared" si="1"/>
        <v>Реконструкция ВЛ-0,4 ф.1, ф.2 с применением СИП,  отходящей от ТП 10/0,4 №16 г. Кызыл, ул.Каа-Хем, ул.Шевченко, пер.Транспортный  2,772 км.</v>
      </c>
      <c r="AE21" s="20"/>
      <c r="AF21" s="27">
        <v>876</v>
      </c>
      <c r="AG21" s="20" t="s">
        <v>344</v>
      </c>
      <c r="AH21" s="27">
        <v>1</v>
      </c>
      <c r="AI21" s="27">
        <v>93000000000</v>
      </c>
      <c r="AJ21" s="27" t="s">
        <v>65</v>
      </c>
      <c r="AK21" s="19">
        <f t="shared" si="2"/>
        <v>43566</v>
      </c>
      <c r="AL21" s="19">
        <f t="shared" si="3"/>
        <v>43566</v>
      </c>
      <c r="AM21" s="39">
        <f>AL21+60</f>
        <v>43626</v>
      </c>
      <c r="AN21" s="20">
        <v>2019</v>
      </c>
      <c r="AQ21" s="20" t="s">
        <v>93</v>
      </c>
      <c r="AR21" s="20" t="s">
        <v>94</v>
      </c>
      <c r="AS21" s="20">
        <v>2019</v>
      </c>
      <c r="AT21" s="37">
        <f t="shared" si="5"/>
        <v>2019</v>
      </c>
      <c r="AW21" s="27" t="s">
        <v>97</v>
      </c>
      <c r="AX21" s="20" t="s">
        <v>606</v>
      </c>
    </row>
    <row r="22" spans="1:51" s="27" customFormat="1" ht="58.95" hidden="1" customHeight="1">
      <c r="A22" s="27" t="s">
        <v>81</v>
      </c>
      <c r="B22" s="27" t="s">
        <v>363</v>
      </c>
      <c r="C22" s="20" t="s">
        <v>58</v>
      </c>
      <c r="D22" s="20" t="s">
        <v>57</v>
      </c>
      <c r="E22" s="27" t="s">
        <v>335</v>
      </c>
      <c r="F22" s="27">
        <v>1</v>
      </c>
      <c r="G22" s="20" t="s">
        <v>95</v>
      </c>
      <c r="H22" s="27" t="s">
        <v>83</v>
      </c>
      <c r="I22" s="27" t="s">
        <v>84</v>
      </c>
      <c r="J22" s="27">
        <v>2</v>
      </c>
      <c r="L22" s="20" t="s">
        <v>97</v>
      </c>
      <c r="M22" s="20" t="s">
        <v>345</v>
      </c>
      <c r="N22" s="20" t="s">
        <v>85</v>
      </c>
      <c r="O22" s="40">
        <v>4447.1000000000004</v>
      </c>
      <c r="P22" s="38">
        <f t="shared" si="6"/>
        <v>5336.52</v>
      </c>
      <c r="U22" s="27" t="s">
        <v>86</v>
      </c>
      <c r="V22" s="27" t="s">
        <v>58</v>
      </c>
      <c r="W22" s="20" t="s">
        <v>486</v>
      </c>
      <c r="X22" s="39">
        <v>43501</v>
      </c>
      <c r="Y22" s="39">
        <f t="shared" si="0"/>
        <v>43546</v>
      </c>
      <c r="AD22" s="20" t="str">
        <f t="shared" si="1"/>
        <v>Реконструкция ВЛ-0,4 ф.1, ф.2 с применением СИП,  отходящей от ТП 10/0,4 №36 г. Кызыл, ул.Малоенисейская, ул.Лесная, 3,555 км.</v>
      </c>
      <c r="AE22" s="20"/>
      <c r="AF22" s="27">
        <v>876</v>
      </c>
      <c r="AG22" s="20" t="s">
        <v>344</v>
      </c>
      <c r="AH22" s="27">
        <v>1</v>
      </c>
      <c r="AI22" s="27">
        <v>93000000000</v>
      </c>
      <c r="AJ22" s="27" t="s">
        <v>65</v>
      </c>
      <c r="AK22" s="19">
        <f t="shared" si="2"/>
        <v>43566</v>
      </c>
      <c r="AL22" s="19">
        <f t="shared" si="3"/>
        <v>43566</v>
      </c>
      <c r="AM22" s="39">
        <f>AL22+60</f>
        <v>43626</v>
      </c>
      <c r="AN22" s="20">
        <v>2019</v>
      </c>
      <c r="AQ22" s="20" t="s">
        <v>95</v>
      </c>
      <c r="AR22" s="20" t="s">
        <v>96</v>
      </c>
      <c r="AS22" s="20">
        <v>2019</v>
      </c>
      <c r="AT22" s="37">
        <f t="shared" si="5"/>
        <v>2019</v>
      </c>
      <c r="AW22" s="27" t="s">
        <v>97</v>
      </c>
      <c r="AX22" s="20" t="s">
        <v>606</v>
      </c>
    </row>
    <row r="23" spans="1:51" s="7" customFormat="1" ht="61.95" hidden="1" customHeight="1">
      <c r="A23" s="13" t="s">
        <v>199</v>
      </c>
      <c r="B23" s="27" t="s">
        <v>459</v>
      </c>
      <c r="C23" s="8" t="s">
        <v>58</v>
      </c>
      <c r="D23" s="13" t="s">
        <v>336</v>
      </c>
      <c r="E23" s="13" t="s">
        <v>198</v>
      </c>
      <c r="F23" s="27">
        <v>1</v>
      </c>
      <c r="G23" s="13" t="s">
        <v>480</v>
      </c>
      <c r="H23" s="12">
        <v>26.5</v>
      </c>
      <c r="I23" s="12">
        <v>26.51</v>
      </c>
      <c r="J23" s="12">
        <v>1</v>
      </c>
      <c r="K23" s="12" t="s">
        <v>197</v>
      </c>
      <c r="L23" s="20" t="s">
        <v>97</v>
      </c>
      <c r="M23" s="12" t="s">
        <v>196</v>
      </c>
      <c r="N23" s="12" t="s">
        <v>85</v>
      </c>
      <c r="O23" s="34">
        <v>545.4</v>
      </c>
      <c r="P23" s="38">
        <f t="shared" si="6"/>
        <v>654.4799999999999</v>
      </c>
      <c r="Q23" s="12"/>
      <c r="R23" s="12"/>
      <c r="S23" s="12"/>
      <c r="T23" s="12"/>
      <c r="U23" s="12" t="s">
        <v>195</v>
      </c>
      <c r="V23" s="12" t="s">
        <v>58</v>
      </c>
      <c r="W23" s="12" t="s">
        <v>194</v>
      </c>
      <c r="X23" s="28">
        <v>43829</v>
      </c>
      <c r="Y23" s="28">
        <v>43829</v>
      </c>
      <c r="Z23" s="12" t="s">
        <v>347</v>
      </c>
      <c r="AA23" s="12" t="s">
        <v>200</v>
      </c>
      <c r="AB23" s="12">
        <v>2464019742</v>
      </c>
      <c r="AC23" s="12">
        <v>246401001</v>
      </c>
      <c r="AD23" s="12" t="s">
        <v>193</v>
      </c>
      <c r="AE23" s="12"/>
      <c r="AF23" s="12">
        <v>876</v>
      </c>
      <c r="AG23" s="20" t="s">
        <v>344</v>
      </c>
      <c r="AH23" s="12">
        <v>1</v>
      </c>
      <c r="AI23" s="12">
        <v>93000000000</v>
      </c>
      <c r="AJ23" s="12" t="s">
        <v>192</v>
      </c>
      <c r="AK23" s="28">
        <v>43829</v>
      </c>
      <c r="AL23" s="19">
        <f t="shared" si="3"/>
        <v>43829</v>
      </c>
      <c r="AM23" s="28">
        <v>44196</v>
      </c>
      <c r="AN23" s="13">
        <v>2020</v>
      </c>
      <c r="AO23" s="12"/>
      <c r="AP23" s="12"/>
      <c r="AQ23" s="12"/>
      <c r="AR23" s="12"/>
      <c r="AS23" s="12"/>
      <c r="AT23" s="12"/>
      <c r="AU23" s="12" t="s">
        <v>98</v>
      </c>
      <c r="AV23" s="12" t="s">
        <v>98</v>
      </c>
      <c r="AW23" s="27" t="s">
        <v>97</v>
      </c>
      <c r="AX23" s="12"/>
    </row>
    <row r="24" spans="1:51" s="7" customFormat="1" ht="80.400000000000006" hidden="1" customHeight="1">
      <c r="A24" s="13" t="s">
        <v>199</v>
      </c>
      <c r="B24" s="27" t="s">
        <v>460</v>
      </c>
      <c r="C24" s="8" t="s">
        <v>58</v>
      </c>
      <c r="D24" s="13" t="s">
        <v>336</v>
      </c>
      <c r="E24" s="13" t="s">
        <v>198</v>
      </c>
      <c r="F24" s="27">
        <v>1</v>
      </c>
      <c r="G24" s="13" t="s">
        <v>481</v>
      </c>
      <c r="H24" s="12">
        <v>26.5</v>
      </c>
      <c r="I24" s="12">
        <v>26.51</v>
      </c>
      <c r="J24" s="12">
        <v>1</v>
      </c>
      <c r="K24" s="12" t="s">
        <v>197</v>
      </c>
      <c r="L24" s="20" t="s">
        <v>97</v>
      </c>
      <c r="M24" s="12" t="s">
        <v>196</v>
      </c>
      <c r="N24" s="12" t="s">
        <v>85</v>
      </c>
      <c r="O24" s="34">
        <v>180</v>
      </c>
      <c r="P24" s="38">
        <f t="shared" si="6"/>
        <v>216</v>
      </c>
      <c r="Q24" s="12"/>
      <c r="R24" s="12"/>
      <c r="S24" s="12"/>
      <c r="T24" s="12"/>
      <c r="U24" s="12" t="s">
        <v>195</v>
      </c>
      <c r="V24" s="12" t="s">
        <v>58</v>
      </c>
      <c r="W24" s="12" t="s">
        <v>194</v>
      </c>
      <c r="X24" s="28">
        <v>43829</v>
      </c>
      <c r="Y24" s="28">
        <v>43829</v>
      </c>
      <c r="Z24" s="12" t="s">
        <v>347</v>
      </c>
      <c r="AA24" s="12" t="s">
        <v>479</v>
      </c>
      <c r="AB24" s="12">
        <v>1701010136</v>
      </c>
      <c r="AC24" s="12">
        <v>170101001</v>
      </c>
      <c r="AD24" s="12" t="s">
        <v>193</v>
      </c>
      <c r="AE24" s="12"/>
      <c r="AF24" s="12">
        <v>876</v>
      </c>
      <c r="AG24" s="20" t="s">
        <v>344</v>
      </c>
      <c r="AH24" s="12">
        <v>1</v>
      </c>
      <c r="AI24" s="12">
        <v>93000000000</v>
      </c>
      <c r="AJ24" s="12" t="s">
        <v>192</v>
      </c>
      <c r="AK24" s="28">
        <v>43829</v>
      </c>
      <c r="AL24" s="19">
        <f t="shared" si="3"/>
        <v>43829</v>
      </c>
      <c r="AM24" s="28">
        <v>44196</v>
      </c>
      <c r="AN24" s="13">
        <v>2020</v>
      </c>
      <c r="AO24" s="12"/>
      <c r="AP24" s="12"/>
      <c r="AQ24" s="12"/>
      <c r="AR24" s="12"/>
      <c r="AS24" s="12"/>
      <c r="AT24" s="12"/>
      <c r="AU24" s="12" t="s">
        <v>98</v>
      </c>
      <c r="AV24" s="12" t="s">
        <v>98</v>
      </c>
      <c r="AW24" s="27" t="s">
        <v>97</v>
      </c>
      <c r="AX24" s="12"/>
    </row>
    <row r="25" spans="1:51" s="7" customFormat="1" ht="57" hidden="1" customHeight="1">
      <c r="A25" s="7" t="s">
        <v>101</v>
      </c>
      <c r="B25" s="27" t="s">
        <v>364</v>
      </c>
      <c r="C25" s="8" t="s">
        <v>58</v>
      </c>
      <c r="D25" s="6" t="s">
        <v>100</v>
      </c>
      <c r="E25" s="7" t="s">
        <v>59</v>
      </c>
      <c r="F25" s="27">
        <v>1</v>
      </c>
      <c r="G25" s="8" t="s">
        <v>102</v>
      </c>
      <c r="H25" s="9" t="s">
        <v>104</v>
      </c>
      <c r="I25" s="9" t="s">
        <v>103</v>
      </c>
      <c r="J25" s="7">
        <v>1</v>
      </c>
      <c r="L25" s="20" t="s">
        <v>97</v>
      </c>
      <c r="M25" s="12" t="s">
        <v>196</v>
      </c>
      <c r="N25" s="20" t="s">
        <v>62</v>
      </c>
      <c r="O25" s="35">
        <v>712.16099999999994</v>
      </c>
      <c r="P25" s="38">
        <f t="shared" si="6"/>
        <v>854.59319999999991</v>
      </c>
      <c r="U25" s="7" t="s">
        <v>485</v>
      </c>
      <c r="V25" s="6" t="s">
        <v>58</v>
      </c>
      <c r="W25" s="20" t="s">
        <v>486</v>
      </c>
      <c r="X25" s="29">
        <v>43749</v>
      </c>
      <c r="Y25" s="29">
        <f t="shared" ref="Y25:Y70" si="7">X25+45</f>
        <v>43794</v>
      </c>
      <c r="AD25" s="8" t="s">
        <v>102</v>
      </c>
      <c r="AF25" s="7">
        <v>796</v>
      </c>
      <c r="AG25" s="7" t="s">
        <v>64</v>
      </c>
      <c r="AH25" s="7">
        <v>6208</v>
      </c>
      <c r="AI25" s="7">
        <v>93000000000</v>
      </c>
      <c r="AJ25" s="6" t="s">
        <v>65</v>
      </c>
      <c r="AK25" s="19">
        <f t="shared" ref="AK25:AK70" si="8">Y25+20</f>
        <v>43814</v>
      </c>
      <c r="AL25" s="19">
        <v>43840</v>
      </c>
      <c r="AM25" s="29">
        <f>AL25+30</f>
        <v>43870</v>
      </c>
      <c r="AN25" s="10" t="s">
        <v>99</v>
      </c>
      <c r="AP25" s="5"/>
      <c r="AU25" s="4" t="s">
        <v>98</v>
      </c>
      <c r="AV25" s="4" t="s">
        <v>98</v>
      </c>
      <c r="AW25" s="27" t="s">
        <v>97</v>
      </c>
      <c r="AX25" s="8" t="s">
        <v>846</v>
      </c>
      <c r="AY25" s="7">
        <v>146</v>
      </c>
    </row>
    <row r="26" spans="1:51" s="7" customFormat="1" ht="41.4" hidden="1">
      <c r="A26" s="7" t="s">
        <v>101</v>
      </c>
      <c r="B26" s="27" t="s">
        <v>365</v>
      </c>
      <c r="C26" s="6" t="s">
        <v>58</v>
      </c>
      <c r="D26" s="6" t="s">
        <v>100</v>
      </c>
      <c r="E26" s="8" t="s">
        <v>59</v>
      </c>
      <c r="F26" s="20">
        <v>1</v>
      </c>
      <c r="G26" s="8" t="s">
        <v>137</v>
      </c>
      <c r="H26" s="9" t="s">
        <v>119</v>
      </c>
      <c r="I26" s="9" t="s">
        <v>119</v>
      </c>
      <c r="J26" s="7">
        <v>1</v>
      </c>
      <c r="L26" s="20" t="s">
        <v>97</v>
      </c>
      <c r="M26" s="12" t="s">
        <v>196</v>
      </c>
      <c r="N26" s="20" t="s">
        <v>62</v>
      </c>
      <c r="O26" s="35">
        <v>3539.9</v>
      </c>
      <c r="P26" s="38">
        <f t="shared" si="6"/>
        <v>4247.88</v>
      </c>
      <c r="U26" s="7" t="s">
        <v>485</v>
      </c>
      <c r="V26" s="6" t="s">
        <v>58</v>
      </c>
      <c r="W26" s="20" t="s">
        <v>486</v>
      </c>
      <c r="X26" s="29">
        <v>43718</v>
      </c>
      <c r="Y26" s="29">
        <f t="shared" si="7"/>
        <v>43763</v>
      </c>
      <c r="AD26" s="8" t="s">
        <v>137</v>
      </c>
      <c r="AF26" s="7">
        <v>796</v>
      </c>
      <c r="AG26" s="7" t="s">
        <v>64</v>
      </c>
      <c r="AH26" s="7">
        <v>8</v>
      </c>
      <c r="AI26" s="7">
        <v>93000000000</v>
      </c>
      <c r="AJ26" s="6" t="s">
        <v>65</v>
      </c>
      <c r="AK26" s="19">
        <f t="shared" si="8"/>
        <v>43783</v>
      </c>
      <c r="AL26" s="19">
        <v>43840</v>
      </c>
      <c r="AM26" s="29">
        <f>AL26+60</f>
        <v>43900</v>
      </c>
      <c r="AN26" s="10" t="s">
        <v>99</v>
      </c>
      <c r="AP26" s="5"/>
      <c r="AU26" s="4" t="s">
        <v>98</v>
      </c>
      <c r="AV26" s="4" t="s">
        <v>98</v>
      </c>
      <c r="AW26" s="27" t="s">
        <v>97</v>
      </c>
    </row>
    <row r="27" spans="1:51" s="7" customFormat="1" ht="41.4" hidden="1">
      <c r="A27" s="7" t="s">
        <v>101</v>
      </c>
      <c r="B27" s="27" t="s">
        <v>366</v>
      </c>
      <c r="C27" s="6" t="s">
        <v>58</v>
      </c>
      <c r="D27" s="6" t="s">
        <v>100</v>
      </c>
      <c r="E27" s="8" t="s">
        <v>59</v>
      </c>
      <c r="F27" s="20">
        <v>1</v>
      </c>
      <c r="G27" s="8" t="s">
        <v>847</v>
      </c>
      <c r="H27" s="9" t="s">
        <v>107</v>
      </c>
      <c r="I27" s="9" t="s">
        <v>126</v>
      </c>
      <c r="J27" s="7">
        <v>1</v>
      </c>
      <c r="L27" s="20" t="s">
        <v>97</v>
      </c>
      <c r="M27" s="12" t="s">
        <v>196</v>
      </c>
      <c r="N27" s="20" t="s">
        <v>62</v>
      </c>
      <c r="O27" s="35">
        <v>242.78800000000001</v>
      </c>
      <c r="P27" s="38">
        <f t="shared" si="6"/>
        <v>291.34559999999999</v>
      </c>
      <c r="U27" s="7" t="s">
        <v>485</v>
      </c>
      <c r="V27" s="6" t="s">
        <v>58</v>
      </c>
      <c r="W27" s="20" t="s">
        <v>486</v>
      </c>
      <c r="X27" s="29">
        <v>43749</v>
      </c>
      <c r="Y27" s="29">
        <f t="shared" si="7"/>
        <v>43794</v>
      </c>
      <c r="AD27" s="8" t="s">
        <v>847</v>
      </c>
      <c r="AF27" s="7">
        <v>796</v>
      </c>
      <c r="AG27" s="7" t="s">
        <v>64</v>
      </c>
      <c r="AH27" s="7">
        <v>15</v>
      </c>
      <c r="AI27" s="7">
        <v>93000000000</v>
      </c>
      <c r="AJ27" s="6" t="s">
        <v>65</v>
      </c>
      <c r="AK27" s="19">
        <f t="shared" si="8"/>
        <v>43814</v>
      </c>
      <c r="AL27" s="19">
        <v>43840</v>
      </c>
      <c r="AM27" s="29">
        <f>AL27+30</f>
        <v>43870</v>
      </c>
      <c r="AN27" s="10" t="s">
        <v>99</v>
      </c>
      <c r="AP27" s="5"/>
      <c r="AU27" s="4" t="s">
        <v>98</v>
      </c>
      <c r="AV27" s="4" t="s">
        <v>98</v>
      </c>
      <c r="AW27" s="27" t="s">
        <v>97</v>
      </c>
      <c r="AX27" s="8" t="s">
        <v>846</v>
      </c>
      <c r="AY27" s="7">
        <v>148</v>
      </c>
    </row>
    <row r="28" spans="1:51" s="7" customFormat="1" ht="41.4" hidden="1">
      <c r="A28" s="7" t="s">
        <v>101</v>
      </c>
      <c r="B28" s="27" t="s">
        <v>367</v>
      </c>
      <c r="C28" s="6" t="s">
        <v>58</v>
      </c>
      <c r="D28" s="6" t="s">
        <v>100</v>
      </c>
      <c r="E28" s="8" t="s">
        <v>59</v>
      </c>
      <c r="F28" s="27">
        <v>1</v>
      </c>
      <c r="G28" s="8" t="s">
        <v>136</v>
      </c>
      <c r="H28" s="9" t="s">
        <v>107</v>
      </c>
      <c r="I28" s="9" t="s">
        <v>126</v>
      </c>
      <c r="J28" s="7">
        <v>1</v>
      </c>
      <c r="L28" s="20" t="s">
        <v>97</v>
      </c>
      <c r="M28" s="12" t="s">
        <v>196</v>
      </c>
      <c r="N28" s="20" t="s">
        <v>62</v>
      </c>
      <c r="O28" s="35">
        <v>427.45600000000002</v>
      </c>
      <c r="P28" s="38">
        <f t="shared" si="6"/>
        <v>512.94719999999995</v>
      </c>
      <c r="U28" s="7" t="s">
        <v>485</v>
      </c>
      <c r="V28" s="6" t="s">
        <v>58</v>
      </c>
      <c r="W28" s="20" t="s">
        <v>486</v>
      </c>
      <c r="X28" s="29">
        <v>43749</v>
      </c>
      <c r="Y28" s="29">
        <f t="shared" si="7"/>
        <v>43794</v>
      </c>
      <c r="AD28" s="8" t="s">
        <v>136</v>
      </c>
      <c r="AF28" s="7">
        <v>796</v>
      </c>
      <c r="AG28" s="7" t="s">
        <v>64</v>
      </c>
      <c r="AH28" s="7">
        <v>77</v>
      </c>
      <c r="AI28" s="7">
        <v>93000000000</v>
      </c>
      <c r="AJ28" s="6" t="s">
        <v>65</v>
      </c>
      <c r="AK28" s="19">
        <f t="shared" si="8"/>
        <v>43814</v>
      </c>
      <c r="AL28" s="19">
        <v>43840</v>
      </c>
      <c r="AM28" s="29">
        <f>AL28+30</f>
        <v>43870</v>
      </c>
      <c r="AN28" s="10" t="s">
        <v>99</v>
      </c>
      <c r="AP28" s="5"/>
      <c r="AU28" s="4" t="s">
        <v>98</v>
      </c>
      <c r="AV28" s="4" t="s">
        <v>98</v>
      </c>
      <c r="AW28" s="27" t="s">
        <v>97</v>
      </c>
      <c r="AX28" s="8" t="s">
        <v>846</v>
      </c>
      <c r="AY28" s="7">
        <v>149</v>
      </c>
    </row>
    <row r="29" spans="1:51" s="7" customFormat="1" ht="41.4" hidden="1">
      <c r="A29" s="7" t="s">
        <v>101</v>
      </c>
      <c r="B29" s="27" t="s">
        <v>368</v>
      </c>
      <c r="C29" s="6" t="s">
        <v>58</v>
      </c>
      <c r="D29" s="6" t="s">
        <v>100</v>
      </c>
      <c r="E29" s="8" t="s">
        <v>59</v>
      </c>
      <c r="F29" s="27">
        <v>1</v>
      </c>
      <c r="G29" s="8" t="s">
        <v>340</v>
      </c>
      <c r="H29" s="9" t="s">
        <v>135</v>
      </c>
      <c r="I29" s="9" t="s">
        <v>134</v>
      </c>
      <c r="J29" s="7">
        <v>1</v>
      </c>
      <c r="L29" s="20" t="s">
        <v>97</v>
      </c>
      <c r="M29" s="12" t="s">
        <v>196</v>
      </c>
      <c r="N29" s="20" t="s">
        <v>62</v>
      </c>
      <c r="O29" s="35">
        <v>9066.0259999999998</v>
      </c>
      <c r="P29" s="38">
        <f t="shared" si="6"/>
        <v>10879.2312</v>
      </c>
      <c r="U29" s="7" t="s">
        <v>346</v>
      </c>
      <c r="V29" s="6" t="s">
        <v>58</v>
      </c>
      <c r="W29" s="20" t="s">
        <v>486</v>
      </c>
      <c r="X29" s="29">
        <v>43738</v>
      </c>
      <c r="Y29" s="29">
        <f t="shared" si="7"/>
        <v>43783</v>
      </c>
      <c r="AD29" s="8" t="s">
        <v>133</v>
      </c>
      <c r="AF29" s="7">
        <v>112</v>
      </c>
      <c r="AG29" s="7" t="s">
        <v>71</v>
      </c>
      <c r="AH29" s="7">
        <v>218194</v>
      </c>
      <c r="AI29" s="7">
        <v>93000000000</v>
      </c>
      <c r="AJ29" s="6" t="s">
        <v>65</v>
      </c>
      <c r="AK29" s="19">
        <f t="shared" si="8"/>
        <v>43803</v>
      </c>
      <c r="AL29" s="19">
        <v>43840</v>
      </c>
      <c r="AM29" s="29">
        <v>44196</v>
      </c>
      <c r="AN29" s="10" t="s">
        <v>99</v>
      </c>
      <c r="AP29" s="5"/>
      <c r="AU29" s="4" t="s">
        <v>98</v>
      </c>
      <c r="AV29" s="4" t="s">
        <v>98</v>
      </c>
      <c r="AW29" s="27" t="s">
        <v>97</v>
      </c>
      <c r="AX29" s="8" t="s">
        <v>789</v>
      </c>
      <c r="AY29" s="7">
        <v>150</v>
      </c>
    </row>
    <row r="30" spans="1:51" s="7" customFormat="1" ht="41.4" hidden="1">
      <c r="A30" s="7" t="s">
        <v>101</v>
      </c>
      <c r="B30" s="27" t="s">
        <v>369</v>
      </c>
      <c r="C30" s="6" t="s">
        <v>58</v>
      </c>
      <c r="D30" s="6" t="s">
        <v>124</v>
      </c>
      <c r="E30" s="8" t="s">
        <v>59</v>
      </c>
      <c r="F30" s="27">
        <v>1</v>
      </c>
      <c r="G30" s="8" t="s">
        <v>132</v>
      </c>
      <c r="H30" s="9" t="s">
        <v>123</v>
      </c>
      <c r="I30" s="9" t="s">
        <v>122</v>
      </c>
      <c r="J30" s="7">
        <v>2</v>
      </c>
      <c r="L30" s="20" t="s">
        <v>97</v>
      </c>
      <c r="M30" s="12" t="s">
        <v>196</v>
      </c>
      <c r="N30" s="20" t="s">
        <v>62</v>
      </c>
      <c r="O30" s="35">
        <v>900.12900000000002</v>
      </c>
      <c r="P30" s="38">
        <f t="shared" si="6"/>
        <v>1080.1548</v>
      </c>
      <c r="U30" s="7" t="s">
        <v>485</v>
      </c>
      <c r="V30" s="6" t="s">
        <v>58</v>
      </c>
      <c r="W30" s="20" t="s">
        <v>486</v>
      </c>
      <c r="X30" s="29">
        <v>43718</v>
      </c>
      <c r="Y30" s="29">
        <f t="shared" si="7"/>
        <v>43763</v>
      </c>
      <c r="AD30" s="8" t="s">
        <v>132</v>
      </c>
      <c r="AF30" s="7">
        <v>796</v>
      </c>
      <c r="AG30" s="7" t="s">
        <v>64</v>
      </c>
      <c r="AH30" s="7">
        <v>29</v>
      </c>
      <c r="AI30" s="7">
        <v>93000000000</v>
      </c>
      <c r="AJ30" s="6" t="s">
        <v>65</v>
      </c>
      <c r="AK30" s="19">
        <f t="shared" si="8"/>
        <v>43783</v>
      </c>
      <c r="AL30" s="19">
        <v>43840</v>
      </c>
      <c r="AM30" s="29">
        <v>44196</v>
      </c>
      <c r="AN30" s="10" t="s">
        <v>99</v>
      </c>
      <c r="AP30" s="5"/>
      <c r="AU30" s="4" t="s">
        <v>98</v>
      </c>
      <c r="AV30" s="4" t="s">
        <v>98</v>
      </c>
      <c r="AW30" s="27" t="s">
        <v>97</v>
      </c>
      <c r="AX30" s="8" t="s">
        <v>790</v>
      </c>
      <c r="AY30" s="7">
        <v>151</v>
      </c>
    </row>
    <row r="31" spans="1:51" s="7" customFormat="1" ht="41.4" hidden="1">
      <c r="A31" s="7" t="s">
        <v>101</v>
      </c>
      <c r="B31" s="27" t="s">
        <v>370</v>
      </c>
      <c r="C31" s="6" t="s">
        <v>58</v>
      </c>
      <c r="D31" s="6" t="s">
        <v>124</v>
      </c>
      <c r="E31" s="8" t="s">
        <v>59</v>
      </c>
      <c r="F31" s="27">
        <v>1</v>
      </c>
      <c r="G31" s="8" t="s">
        <v>131</v>
      </c>
      <c r="H31" s="9" t="s">
        <v>123</v>
      </c>
      <c r="I31" s="9" t="s">
        <v>122</v>
      </c>
      <c r="J31" s="7">
        <v>2</v>
      </c>
      <c r="L31" s="20" t="s">
        <v>97</v>
      </c>
      <c r="M31" s="12" t="s">
        <v>196</v>
      </c>
      <c r="N31" s="20" t="s">
        <v>62</v>
      </c>
      <c r="O31" s="35">
        <v>400.178</v>
      </c>
      <c r="P31" s="38">
        <f t="shared" si="6"/>
        <v>480.21359999999999</v>
      </c>
      <c r="U31" s="7" t="s">
        <v>485</v>
      </c>
      <c r="V31" s="6" t="s">
        <v>58</v>
      </c>
      <c r="W31" s="20" t="s">
        <v>486</v>
      </c>
      <c r="X31" s="29">
        <v>43718</v>
      </c>
      <c r="Y31" s="29">
        <f t="shared" si="7"/>
        <v>43763</v>
      </c>
      <c r="AD31" s="8" t="s">
        <v>131</v>
      </c>
      <c r="AF31" s="7">
        <v>796</v>
      </c>
      <c r="AG31" s="7" t="s">
        <v>64</v>
      </c>
      <c r="AH31" s="7">
        <v>21</v>
      </c>
      <c r="AI31" s="7">
        <v>93000000000</v>
      </c>
      <c r="AJ31" s="6" t="s">
        <v>65</v>
      </c>
      <c r="AK31" s="19">
        <f t="shared" si="8"/>
        <v>43783</v>
      </c>
      <c r="AL31" s="19">
        <v>43840</v>
      </c>
      <c r="AM31" s="29">
        <v>44196</v>
      </c>
      <c r="AN31" s="10" t="s">
        <v>99</v>
      </c>
      <c r="AP31" s="5"/>
      <c r="AU31" s="4" t="s">
        <v>98</v>
      </c>
      <c r="AV31" s="4" t="s">
        <v>98</v>
      </c>
      <c r="AW31" s="27" t="s">
        <v>97</v>
      </c>
      <c r="AX31" s="8" t="s">
        <v>790</v>
      </c>
      <c r="AY31" s="7">
        <v>152</v>
      </c>
    </row>
    <row r="32" spans="1:51" s="7" customFormat="1" ht="41.4" hidden="1">
      <c r="A32" s="7" t="s">
        <v>101</v>
      </c>
      <c r="B32" s="27" t="s">
        <v>371</v>
      </c>
      <c r="C32" s="6" t="s">
        <v>58</v>
      </c>
      <c r="D32" s="6" t="s">
        <v>124</v>
      </c>
      <c r="E32" s="8" t="s">
        <v>59</v>
      </c>
      <c r="F32" s="20">
        <v>1</v>
      </c>
      <c r="G32" s="8" t="s">
        <v>130</v>
      </c>
      <c r="H32" s="9" t="s">
        <v>123</v>
      </c>
      <c r="I32" s="9" t="s">
        <v>122</v>
      </c>
      <c r="J32" s="7">
        <v>2</v>
      </c>
      <c r="L32" s="20" t="s">
        <v>97</v>
      </c>
      <c r="M32" s="12" t="s">
        <v>196</v>
      </c>
      <c r="N32" s="20" t="s">
        <v>62</v>
      </c>
      <c r="O32" s="35">
        <v>699.13</v>
      </c>
      <c r="P32" s="38">
        <f t="shared" si="6"/>
        <v>838.95600000000002</v>
      </c>
      <c r="U32" s="7" t="s">
        <v>485</v>
      </c>
      <c r="V32" s="6" t="s">
        <v>58</v>
      </c>
      <c r="W32" s="20" t="s">
        <v>486</v>
      </c>
      <c r="X32" s="29">
        <v>43724</v>
      </c>
      <c r="Y32" s="29">
        <f t="shared" si="7"/>
        <v>43769</v>
      </c>
      <c r="AD32" s="8" t="s">
        <v>130</v>
      </c>
      <c r="AF32" s="7">
        <v>796</v>
      </c>
      <c r="AG32" s="7" t="s">
        <v>64</v>
      </c>
      <c r="AH32" s="7">
        <v>9</v>
      </c>
      <c r="AI32" s="7">
        <v>93000000000</v>
      </c>
      <c r="AJ32" s="6" t="s">
        <v>65</v>
      </c>
      <c r="AK32" s="19">
        <f t="shared" si="8"/>
        <v>43789</v>
      </c>
      <c r="AL32" s="19">
        <v>43840</v>
      </c>
      <c r="AM32" s="29">
        <v>44196</v>
      </c>
      <c r="AN32" s="10" t="s">
        <v>99</v>
      </c>
      <c r="AP32" s="5"/>
      <c r="AU32" s="4" t="s">
        <v>98</v>
      </c>
      <c r="AV32" s="4" t="s">
        <v>98</v>
      </c>
      <c r="AW32" s="27" t="s">
        <v>97</v>
      </c>
      <c r="AX32" s="8" t="s">
        <v>762</v>
      </c>
      <c r="AY32" s="7">
        <v>153</v>
      </c>
    </row>
    <row r="33" spans="1:51" s="7" customFormat="1" ht="41.4" hidden="1">
      <c r="A33" s="7" t="s">
        <v>101</v>
      </c>
      <c r="B33" s="27" t="s">
        <v>372</v>
      </c>
      <c r="C33" s="6" t="s">
        <v>58</v>
      </c>
      <c r="D33" s="6" t="s">
        <v>124</v>
      </c>
      <c r="E33" s="8" t="s">
        <v>59</v>
      </c>
      <c r="F33" s="20">
        <v>1</v>
      </c>
      <c r="G33" s="8" t="s">
        <v>128</v>
      </c>
      <c r="H33" s="9" t="s">
        <v>129</v>
      </c>
      <c r="I33" s="9" t="s">
        <v>122</v>
      </c>
      <c r="J33" s="7">
        <v>2</v>
      </c>
      <c r="L33" s="20" t="s">
        <v>97</v>
      </c>
      <c r="M33" s="12" t="s">
        <v>196</v>
      </c>
      <c r="N33" s="20" t="s">
        <v>62</v>
      </c>
      <c r="O33" s="35">
        <v>899.71500000000003</v>
      </c>
      <c r="P33" s="38">
        <v>1079.6579999999999</v>
      </c>
      <c r="U33" s="7" t="s">
        <v>86</v>
      </c>
      <c r="V33" s="6" t="s">
        <v>58</v>
      </c>
      <c r="W33" s="20" t="s">
        <v>486</v>
      </c>
      <c r="X33" s="29">
        <v>43730</v>
      </c>
      <c r="Y33" s="29">
        <f t="shared" si="7"/>
        <v>43775</v>
      </c>
      <c r="AD33" s="8" t="s">
        <v>128</v>
      </c>
      <c r="AF33" s="27">
        <v>876</v>
      </c>
      <c r="AG33" s="20" t="s">
        <v>344</v>
      </c>
      <c r="AH33" s="27">
        <v>1</v>
      </c>
      <c r="AI33" s="7">
        <v>93000000000</v>
      </c>
      <c r="AJ33" s="6" t="s">
        <v>65</v>
      </c>
      <c r="AK33" s="19">
        <f t="shared" si="8"/>
        <v>43795</v>
      </c>
      <c r="AL33" s="19">
        <v>43840</v>
      </c>
      <c r="AM33" s="29">
        <v>44196</v>
      </c>
      <c r="AN33" s="10" t="s">
        <v>99</v>
      </c>
      <c r="AP33" s="5"/>
      <c r="AU33" s="4" t="s">
        <v>98</v>
      </c>
      <c r="AV33" s="4" t="s">
        <v>98</v>
      </c>
      <c r="AW33" s="27" t="s">
        <v>97</v>
      </c>
      <c r="AX33" s="8" t="s">
        <v>853</v>
      </c>
      <c r="AY33" s="7">
        <v>154</v>
      </c>
    </row>
    <row r="34" spans="1:51" s="7" customFormat="1" ht="41.4" hidden="1">
      <c r="A34" s="7" t="s">
        <v>101</v>
      </c>
      <c r="B34" s="27" t="s">
        <v>373</v>
      </c>
      <c r="C34" s="6" t="s">
        <v>58</v>
      </c>
      <c r="D34" s="6" t="s">
        <v>124</v>
      </c>
      <c r="E34" s="8" t="s">
        <v>59</v>
      </c>
      <c r="F34" s="20">
        <v>1</v>
      </c>
      <c r="G34" s="8" t="s">
        <v>127</v>
      </c>
      <c r="H34" s="9" t="s">
        <v>123</v>
      </c>
      <c r="I34" s="9" t="s">
        <v>122</v>
      </c>
      <c r="J34" s="7">
        <v>2</v>
      </c>
      <c r="L34" s="20" t="s">
        <v>97</v>
      </c>
      <c r="M34" s="12" t="s">
        <v>196</v>
      </c>
      <c r="N34" s="20" t="s">
        <v>62</v>
      </c>
      <c r="O34" s="35">
        <v>610.77800000000002</v>
      </c>
      <c r="P34" s="38">
        <f t="shared" si="6"/>
        <v>732.93359999999996</v>
      </c>
      <c r="U34" s="7" t="s">
        <v>485</v>
      </c>
      <c r="V34" s="6" t="s">
        <v>58</v>
      </c>
      <c r="W34" s="20" t="s">
        <v>486</v>
      </c>
      <c r="X34" s="29">
        <v>43718</v>
      </c>
      <c r="Y34" s="29">
        <f t="shared" si="7"/>
        <v>43763</v>
      </c>
      <c r="AD34" s="8" t="s">
        <v>127</v>
      </c>
      <c r="AF34" s="7">
        <v>796</v>
      </c>
      <c r="AG34" s="7" t="s">
        <v>64</v>
      </c>
      <c r="AH34" s="7">
        <v>28</v>
      </c>
      <c r="AI34" s="7">
        <v>93000000000</v>
      </c>
      <c r="AJ34" s="6" t="s">
        <v>65</v>
      </c>
      <c r="AK34" s="19">
        <f t="shared" si="8"/>
        <v>43783</v>
      </c>
      <c r="AL34" s="19">
        <v>43840</v>
      </c>
      <c r="AM34" s="29">
        <v>44196</v>
      </c>
      <c r="AN34" s="10" t="s">
        <v>333</v>
      </c>
      <c r="AP34" s="5"/>
      <c r="AU34" s="4" t="s">
        <v>98</v>
      </c>
      <c r="AV34" s="4" t="s">
        <v>98</v>
      </c>
      <c r="AW34" s="27" t="s">
        <v>97</v>
      </c>
      <c r="AX34" s="8" t="s">
        <v>789</v>
      </c>
      <c r="AY34" s="7">
        <v>155</v>
      </c>
    </row>
    <row r="35" spans="1:51" s="7" customFormat="1" ht="53.4" hidden="1" customHeight="1">
      <c r="A35" s="7" t="s">
        <v>101</v>
      </c>
      <c r="B35" s="27" t="s">
        <v>374</v>
      </c>
      <c r="C35" s="6" t="s">
        <v>58</v>
      </c>
      <c r="D35" s="6" t="s">
        <v>124</v>
      </c>
      <c r="E35" s="8" t="s">
        <v>59</v>
      </c>
      <c r="F35" s="27">
        <v>1</v>
      </c>
      <c r="G35" s="8" t="s">
        <v>121</v>
      </c>
      <c r="H35" s="9" t="s">
        <v>123</v>
      </c>
      <c r="I35" s="9" t="s">
        <v>122</v>
      </c>
      <c r="J35" s="7">
        <v>2</v>
      </c>
      <c r="L35" s="20" t="s">
        <v>97</v>
      </c>
      <c r="M35" s="12" t="s">
        <v>196</v>
      </c>
      <c r="N35" s="20" t="s">
        <v>62</v>
      </c>
      <c r="O35" s="35">
        <v>398.72</v>
      </c>
      <c r="P35" s="38">
        <f t="shared" si="6"/>
        <v>478.464</v>
      </c>
      <c r="U35" s="7" t="s">
        <v>485</v>
      </c>
      <c r="V35" s="6" t="s">
        <v>58</v>
      </c>
      <c r="W35" s="20" t="s">
        <v>486</v>
      </c>
      <c r="X35" s="29">
        <v>43718</v>
      </c>
      <c r="Y35" s="29">
        <f t="shared" si="7"/>
        <v>43763</v>
      </c>
      <c r="AD35" s="8" t="s">
        <v>121</v>
      </c>
      <c r="AF35" s="7">
        <v>796</v>
      </c>
      <c r="AG35" s="7" t="s">
        <v>64</v>
      </c>
      <c r="AH35" s="7">
        <v>42</v>
      </c>
      <c r="AI35" s="7">
        <v>93000000000</v>
      </c>
      <c r="AJ35" s="6" t="s">
        <v>65</v>
      </c>
      <c r="AK35" s="19">
        <f t="shared" si="8"/>
        <v>43783</v>
      </c>
      <c r="AL35" s="19">
        <v>43840</v>
      </c>
      <c r="AM35" s="29">
        <v>44196</v>
      </c>
      <c r="AN35" s="10" t="s">
        <v>99</v>
      </c>
      <c r="AP35" s="5"/>
      <c r="AU35" s="4" t="s">
        <v>98</v>
      </c>
      <c r="AV35" s="4" t="s">
        <v>98</v>
      </c>
      <c r="AW35" s="27" t="s">
        <v>97</v>
      </c>
      <c r="AX35" s="8" t="s">
        <v>789</v>
      </c>
      <c r="AY35" s="7">
        <v>156</v>
      </c>
    </row>
    <row r="36" spans="1:51" s="7" customFormat="1" ht="41.4" hidden="1">
      <c r="A36" s="7" t="s">
        <v>101</v>
      </c>
      <c r="B36" s="27" t="s">
        <v>375</v>
      </c>
      <c r="C36" s="6" t="s">
        <v>58</v>
      </c>
      <c r="D36" s="6" t="s">
        <v>100</v>
      </c>
      <c r="E36" s="8" t="s">
        <v>59</v>
      </c>
      <c r="F36" s="27">
        <v>1</v>
      </c>
      <c r="G36" s="8" t="s">
        <v>125</v>
      </c>
      <c r="H36" s="9" t="s">
        <v>107</v>
      </c>
      <c r="I36" s="9" t="s">
        <v>126</v>
      </c>
      <c r="J36" s="7">
        <v>1</v>
      </c>
      <c r="L36" s="20" t="s">
        <v>97</v>
      </c>
      <c r="M36" s="12" t="s">
        <v>196</v>
      </c>
      <c r="N36" s="20" t="s">
        <v>62</v>
      </c>
      <c r="O36" s="35">
        <v>1828.86</v>
      </c>
      <c r="P36" s="38">
        <f t="shared" si="6"/>
        <v>2194.6319999999996</v>
      </c>
      <c r="U36" s="7" t="s">
        <v>485</v>
      </c>
      <c r="V36" s="6" t="s">
        <v>58</v>
      </c>
      <c r="W36" s="20" t="s">
        <v>486</v>
      </c>
      <c r="X36" s="29">
        <v>43748</v>
      </c>
      <c r="Y36" s="29">
        <f t="shared" si="7"/>
        <v>43793</v>
      </c>
      <c r="AD36" s="8" t="s">
        <v>125</v>
      </c>
      <c r="AF36" s="7">
        <v>796</v>
      </c>
      <c r="AG36" s="7" t="s">
        <v>64</v>
      </c>
      <c r="AH36" s="7">
        <v>1691</v>
      </c>
      <c r="AI36" s="7">
        <v>93000000000</v>
      </c>
      <c r="AJ36" s="6" t="s">
        <v>65</v>
      </c>
      <c r="AK36" s="19">
        <f t="shared" si="8"/>
        <v>43813</v>
      </c>
      <c r="AL36" s="19">
        <v>43840</v>
      </c>
      <c r="AM36" s="29">
        <f>AL36+30</f>
        <v>43870</v>
      </c>
      <c r="AN36" s="10" t="s">
        <v>99</v>
      </c>
      <c r="AP36" s="5"/>
      <c r="AU36" s="4" t="s">
        <v>98</v>
      </c>
      <c r="AV36" s="4" t="s">
        <v>98</v>
      </c>
      <c r="AW36" s="27" t="s">
        <v>97</v>
      </c>
      <c r="AX36" s="8" t="s">
        <v>833</v>
      </c>
      <c r="AY36" s="7">
        <v>157</v>
      </c>
    </row>
    <row r="37" spans="1:51" s="7" customFormat="1" ht="41.4" hidden="1">
      <c r="A37" s="7" t="s">
        <v>101</v>
      </c>
      <c r="B37" s="27" t="s">
        <v>376</v>
      </c>
      <c r="C37" s="6" t="s">
        <v>58</v>
      </c>
      <c r="D37" s="6" t="s">
        <v>124</v>
      </c>
      <c r="E37" s="8" t="s">
        <v>59</v>
      </c>
      <c r="F37" s="27">
        <v>1</v>
      </c>
      <c r="G37" s="8" t="s">
        <v>791</v>
      </c>
      <c r="H37" s="9" t="s">
        <v>123</v>
      </c>
      <c r="I37" s="9" t="s">
        <v>122</v>
      </c>
      <c r="J37" s="7">
        <v>2</v>
      </c>
      <c r="L37" s="20" t="s">
        <v>97</v>
      </c>
      <c r="M37" s="12" t="s">
        <v>196</v>
      </c>
      <c r="N37" s="20" t="s">
        <v>62</v>
      </c>
      <c r="O37" s="35">
        <v>901.84900000000005</v>
      </c>
      <c r="P37" s="38">
        <f t="shared" si="6"/>
        <v>1082.2188000000001</v>
      </c>
      <c r="U37" s="7" t="s">
        <v>485</v>
      </c>
      <c r="V37" s="6" t="s">
        <v>58</v>
      </c>
      <c r="W37" s="20" t="s">
        <v>486</v>
      </c>
      <c r="X37" s="29">
        <v>43718</v>
      </c>
      <c r="Y37" s="29">
        <f t="shared" si="7"/>
        <v>43763</v>
      </c>
      <c r="AD37" s="8" t="str">
        <f>G37</f>
        <v>Поставка запасных частей к БКМ</v>
      </c>
      <c r="AF37" s="7">
        <v>796</v>
      </c>
      <c r="AG37" s="7" t="s">
        <v>64</v>
      </c>
      <c r="AH37" s="7">
        <v>29</v>
      </c>
      <c r="AI37" s="7">
        <v>93000000000</v>
      </c>
      <c r="AJ37" s="6" t="s">
        <v>65</v>
      </c>
      <c r="AK37" s="19">
        <f t="shared" si="8"/>
        <v>43783</v>
      </c>
      <c r="AL37" s="19">
        <v>43840</v>
      </c>
      <c r="AM37" s="29">
        <v>44196</v>
      </c>
      <c r="AN37" s="10" t="s">
        <v>99</v>
      </c>
      <c r="AP37" s="5"/>
      <c r="AU37" s="4" t="s">
        <v>98</v>
      </c>
      <c r="AV37" s="4" t="s">
        <v>98</v>
      </c>
      <c r="AW37" s="27" t="s">
        <v>97</v>
      </c>
      <c r="AX37" s="8" t="s">
        <v>789</v>
      </c>
      <c r="AY37" s="7">
        <v>158</v>
      </c>
    </row>
    <row r="38" spans="1:51" s="7" customFormat="1" ht="41.4" hidden="1">
      <c r="A38" s="7" t="s">
        <v>101</v>
      </c>
      <c r="B38" s="27" t="s">
        <v>377</v>
      </c>
      <c r="C38" s="6" t="s">
        <v>58</v>
      </c>
      <c r="D38" s="6" t="s">
        <v>100</v>
      </c>
      <c r="E38" s="8" t="s">
        <v>59</v>
      </c>
      <c r="F38" s="27">
        <v>1</v>
      </c>
      <c r="G38" s="8" t="s">
        <v>118</v>
      </c>
      <c r="H38" s="9" t="s">
        <v>120</v>
      </c>
      <c r="I38" s="9" t="s">
        <v>119</v>
      </c>
      <c r="J38" s="7">
        <v>1</v>
      </c>
      <c r="L38" s="20" t="s">
        <v>97</v>
      </c>
      <c r="M38" s="12" t="s">
        <v>196</v>
      </c>
      <c r="N38" s="20" t="s">
        <v>62</v>
      </c>
      <c r="O38" s="35">
        <v>271.11700000000002</v>
      </c>
      <c r="P38" s="38">
        <f t="shared" si="6"/>
        <v>325.34039999999999</v>
      </c>
      <c r="U38" s="7" t="s">
        <v>485</v>
      </c>
      <c r="V38" s="6" t="s">
        <v>58</v>
      </c>
      <c r="W38" s="20" t="s">
        <v>486</v>
      </c>
      <c r="X38" s="29">
        <v>43718</v>
      </c>
      <c r="Y38" s="29">
        <f t="shared" si="7"/>
        <v>43763</v>
      </c>
      <c r="AD38" s="8" t="s">
        <v>118</v>
      </c>
      <c r="AF38" s="7">
        <v>796</v>
      </c>
      <c r="AG38" s="7" t="s">
        <v>64</v>
      </c>
      <c r="AH38" s="7">
        <v>1113</v>
      </c>
      <c r="AI38" s="7">
        <v>93000000000</v>
      </c>
      <c r="AJ38" s="6" t="s">
        <v>65</v>
      </c>
      <c r="AK38" s="19">
        <f t="shared" si="8"/>
        <v>43783</v>
      </c>
      <c r="AL38" s="19">
        <v>43840</v>
      </c>
      <c r="AM38" s="29">
        <f t="shared" ref="AM38:AM70" si="9">AL38+30</f>
        <v>43870</v>
      </c>
      <c r="AN38" s="10" t="s">
        <v>99</v>
      </c>
      <c r="AP38" s="5"/>
      <c r="AU38" s="4" t="s">
        <v>98</v>
      </c>
      <c r="AV38" s="4" t="s">
        <v>98</v>
      </c>
      <c r="AW38" s="27" t="s">
        <v>97</v>
      </c>
      <c r="AX38" s="8" t="s">
        <v>763</v>
      </c>
      <c r="AY38" s="7">
        <v>159</v>
      </c>
    </row>
    <row r="39" spans="1:51" s="7" customFormat="1" ht="41.4" hidden="1">
      <c r="A39" s="7" t="s">
        <v>101</v>
      </c>
      <c r="B39" s="27" t="s">
        <v>378</v>
      </c>
      <c r="C39" s="6" t="s">
        <v>58</v>
      </c>
      <c r="D39" s="6" t="s">
        <v>100</v>
      </c>
      <c r="E39" s="8" t="s">
        <v>59</v>
      </c>
      <c r="F39" s="20">
        <v>1</v>
      </c>
      <c r="G39" s="8" t="s">
        <v>116</v>
      </c>
      <c r="H39" s="9" t="s">
        <v>117</v>
      </c>
      <c r="I39" s="9" t="s">
        <v>117</v>
      </c>
      <c r="J39" s="7">
        <v>2</v>
      </c>
      <c r="L39" s="20" t="s">
        <v>97</v>
      </c>
      <c r="M39" s="12" t="s">
        <v>196</v>
      </c>
      <c r="N39" s="20" t="s">
        <v>62</v>
      </c>
      <c r="O39" s="35">
        <v>3126.011</v>
      </c>
      <c r="P39" s="38">
        <f t="shared" si="6"/>
        <v>3751.2131999999997</v>
      </c>
      <c r="U39" s="7" t="s">
        <v>485</v>
      </c>
      <c r="V39" s="6" t="s">
        <v>58</v>
      </c>
      <c r="W39" s="20" t="s">
        <v>486</v>
      </c>
      <c r="X39" s="29">
        <v>43738</v>
      </c>
      <c r="Y39" s="29">
        <f t="shared" si="7"/>
        <v>43783</v>
      </c>
      <c r="AD39" s="8" t="s">
        <v>116</v>
      </c>
      <c r="AF39" s="7">
        <v>796</v>
      </c>
      <c r="AG39" s="7" t="s">
        <v>64</v>
      </c>
      <c r="AH39" s="7">
        <v>983</v>
      </c>
      <c r="AI39" s="7">
        <v>93000000000</v>
      </c>
      <c r="AJ39" s="6" t="s">
        <v>65</v>
      </c>
      <c r="AK39" s="19">
        <f t="shared" si="8"/>
        <v>43803</v>
      </c>
      <c r="AL39" s="19">
        <v>43840</v>
      </c>
      <c r="AM39" s="29">
        <f t="shared" si="9"/>
        <v>43870</v>
      </c>
      <c r="AN39" s="10" t="s">
        <v>99</v>
      </c>
      <c r="AP39" s="5"/>
      <c r="AU39" s="4" t="s">
        <v>98</v>
      </c>
      <c r="AV39" s="4" t="s">
        <v>98</v>
      </c>
      <c r="AW39" s="27" t="s">
        <v>97</v>
      </c>
      <c r="AX39" s="8" t="s">
        <v>814</v>
      </c>
      <c r="AY39" s="7">
        <v>160</v>
      </c>
    </row>
    <row r="40" spans="1:51" s="7" customFormat="1" ht="41.4" hidden="1">
      <c r="A40" s="7" t="s">
        <v>101</v>
      </c>
      <c r="B40" s="27" t="s">
        <v>379</v>
      </c>
      <c r="C40" s="6" t="s">
        <v>58</v>
      </c>
      <c r="D40" s="6" t="s">
        <v>100</v>
      </c>
      <c r="E40" s="8" t="s">
        <v>59</v>
      </c>
      <c r="F40" s="20">
        <v>1</v>
      </c>
      <c r="G40" s="8" t="s">
        <v>113</v>
      </c>
      <c r="H40" s="9" t="s">
        <v>115</v>
      </c>
      <c r="I40" s="9" t="s">
        <v>114</v>
      </c>
      <c r="J40" s="7">
        <v>2</v>
      </c>
      <c r="L40" s="20" t="s">
        <v>97</v>
      </c>
      <c r="M40" s="12" t="s">
        <v>196</v>
      </c>
      <c r="N40" s="20" t="s">
        <v>62</v>
      </c>
      <c r="O40" s="35">
        <v>170.607</v>
      </c>
      <c r="P40" s="38">
        <f t="shared" si="6"/>
        <v>204.72839999999999</v>
      </c>
      <c r="U40" s="7" t="s">
        <v>485</v>
      </c>
      <c r="V40" s="6" t="s">
        <v>58</v>
      </c>
      <c r="W40" s="20" t="s">
        <v>486</v>
      </c>
      <c r="X40" s="29">
        <v>43718</v>
      </c>
      <c r="Y40" s="29">
        <f t="shared" si="7"/>
        <v>43763</v>
      </c>
      <c r="AD40" s="8" t="s">
        <v>113</v>
      </c>
      <c r="AF40" s="24" t="s">
        <v>343</v>
      </c>
      <c r="AG40" s="7" t="s">
        <v>112</v>
      </c>
      <c r="AH40" s="7">
        <v>53.34</v>
      </c>
      <c r="AI40" s="7">
        <v>93000000000</v>
      </c>
      <c r="AJ40" s="6" t="s">
        <v>65</v>
      </c>
      <c r="AK40" s="19">
        <f t="shared" si="8"/>
        <v>43783</v>
      </c>
      <c r="AL40" s="19">
        <v>43840</v>
      </c>
      <c r="AM40" s="29">
        <f t="shared" si="9"/>
        <v>43870</v>
      </c>
      <c r="AN40" s="10" t="s">
        <v>99</v>
      </c>
      <c r="AP40" s="5"/>
      <c r="AU40" s="4" t="s">
        <v>98</v>
      </c>
      <c r="AV40" s="4" t="s">
        <v>98</v>
      </c>
      <c r="AW40" s="27" t="s">
        <v>97</v>
      </c>
      <c r="AX40" s="8" t="s">
        <v>763</v>
      </c>
      <c r="AY40" s="7">
        <v>161</v>
      </c>
    </row>
    <row r="41" spans="1:51" s="7" customFormat="1" ht="41.4" hidden="1">
      <c r="A41" s="7" t="s">
        <v>101</v>
      </c>
      <c r="B41" s="27" t="s">
        <v>380</v>
      </c>
      <c r="C41" s="6" t="s">
        <v>58</v>
      </c>
      <c r="D41" s="6" t="s">
        <v>100</v>
      </c>
      <c r="E41" s="8" t="s">
        <v>59</v>
      </c>
      <c r="F41" s="20">
        <v>1</v>
      </c>
      <c r="G41" s="8" t="s">
        <v>109</v>
      </c>
      <c r="H41" s="9" t="s">
        <v>111</v>
      </c>
      <c r="I41" s="9" t="s">
        <v>110</v>
      </c>
      <c r="J41" s="7">
        <v>1</v>
      </c>
      <c r="L41" s="20" t="s">
        <v>97</v>
      </c>
      <c r="M41" s="12" t="s">
        <v>196</v>
      </c>
      <c r="N41" s="20" t="s">
        <v>62</v>
      </c>
      <c r="O41" s="35">
        <v>710.101</v>
      </c>
      <c r="P41" s="38">
        <f t="shared" si="6"/>
        <v>852.12119999999993</v>
      </c>
      <c r="U41" s="7" t="s">
        <v>485</v>
      </c>
      <c r="V41" s="6" t="s">
        <v>58</v>
      </c>
      <c r="W41" s="20" t="s">
        <v>486</v>
      </c>
      <c r="X41" s="29">
        <v>43738</v>
      </c>
      <c r="Y41" s="29">
        <f t="shared" si="7"/>
        <v>43783</v>
      </c>
      <c r="AD41" s="8" t="s">
        <v>109</v>
      </c>
      <c r="AF41" s="7">
        <v>796</v>
      </c>
      <c r="AG41" s="7" t="s">
        <v>64</v>
      </c>
      <c r="AH41" s="7">
        <v>150</v>
      </c>
      <c r="AI41" s="7">
        <v>93000000000</v>
      </c>
      <c r="AJ41" s="6" t="s">
        <v>65</v>
      </c>
      <c r="AK41" s="19">
        <f t="shared" si="8"/>
        <v>43803</v>
      </c>
      <c r="AL41" s="19">
        <v>43840</v>
      </c>
      <c r="AM41" s="29">
        <f t="shared" si="9"/>
        <v>43870</v>
      </c>
      <c r="AN41" s="10" t="s">
        <v>99</v>
      </c>
      <c r="AP41" s="5"/>
      <c r="AU41" s="4" t="s">
        <v>98</v>
      </c>
      <c r="AV41" s="4" t="s">
        <v>98</v>
      </c>
      <c r="AW41" s="27" t="s">
        <v>97</v>
      </c>
      <c r="AX41" s="8" t="s">
        <v>814</v>
      </c>
      <c r="AY41" s="7">
        <v>162</v>
      </c>
    </row>
    <row r="42" spans="1:51" s="7" customFormat="1" ht="41.4" hidden="1">
      <c r="A42" s="7" t="s">
        <v>101</v>
      </c>
      <c r="B42" s="27" t="s">
        <v>381</v>
      </c>
      <c r="C42" s="6" t="s">
        <v>58</v>
      </c>
      <c r="D42" s="6" t="s">
        <v>100</v>
      </c>
      <c r="E42" s="8" t="s">
        <v>59</v>
      </c>
      <c r="F42" s="27">
        <v>1</v>
      </c>
      <c r="G42" s="8" t="s">
        <v>105</v>
      </c>
      <c r="H42" s="9" t="s">
        <v>107</v>
      </c>
      <c r="I42" s="9" t="s">
        <v>106</v>
      </c>
      <c r="J42" s="7">
        <v>1</v>
      </c>
      <c r="L42" s="20" t="s">
        <v>97</v>
      </c>
      <c r="M42" s="12" t="s">
        <v>196</v>
      </c>
      <c r="N42" s="20" t="s">
        <v>62</v>
      </c>
      <c r="O42" s="35">
        <v>96.769000000000005</v>
      </c>
      <c r="P42" s="38">
        <f t="shared" si="6"/>
        <v>116.1228</v>
      </c>
      <c r="U42" s="7" t="s">
        <v>485</v>
      </c>
      <c r="V42" s="6" t="s">
        <v>58</v>
      </c>
      <c r="W42" s="20" t="s">
        <v>486</v>
      </c>
      <c r="X42" s="29">
        <v>43718</v>
      </c>
      <c r="Y42" s="29">
        <f t="shared" si="7"/>
        <v>43763</v>
      </c>
      <c r="AD42" s="8" t="s">
        <v>105</v>
      </c>
      <c r="AF42" s="7">
        <v>796</v>
      </c>
      <c r="AG42" s="7" t="s">
        <v>64</v>
      </c>
      <c r="AH42" s="7">
        <v>158</v>
      </c>
      <c r="AI42" s="7">
        <v>93000000000</v>
      </c>
      <c r="AJ42" s="6" t="s">
        <v>65</v>
      </c>
      <c r="AK42" s="19">
        <f t="shared" si="8"/>
        <v>43783</v>
      </c>
      <c r="AL42" s="19">
        <v>43840</v>
      </c>
      <c r="AM42" s="29">
        <f t="shared" si="9"/>
        <v>43870</v>
      </c>
      <c r="AN42" s="10" t="s">
        <v>99</v>
      </c>
      <c r="AP42" s="5"/>
      <c r="AU42" s="4" t="s">
        <v>98</v>
      </c>
      <c r="AV42" s="4" t="s">
        <v>98</v>
      </c>
      <c r="AW42" s="27" t="s">
        <v>97</v>
      </c>
      <c r="AX42" s="8" t="s">
        <v>789</v>
      </c>
      <c r="AY42" s="7">
        <v>163</v>
      </c>
    </row>
    <row r="43" spans="1:51" s="7" customFormat="1" ht="53.4" customHeight="1">
      <c r="A43" s="7" t="s">
        <v>101</v>
      </c>
      <c r="B43" s="27" t="s">
        <v>382</v>
      </c>
      <c r="C43" s="6" t="s">
        <v>58</v>
      </c>
      <c r="D43" s="6" t="s">
        <v>100</v>
      </c>
      <c r="E43" s="8" t="s">
        <v>59</v>
      </c>
      <c r="F43" s="27">
        <v>1</v>
      </c>
      <c r="G43" s="8" t="s">
        <v>815</v>
      </c>
      <c r="H43" s="9" t="s">
        <v>139</v>
      </c>
      <c r="I43" s="9" t="s">
        <v>138</v>
      </c>
      <c r="J43" s="7">
        <v>1</v>
      </c>
      <c r="L43" s="20" t="s">
        <v>97</v>
      </c>
      <c r="M43" s="12" t="s">
        <v>196</v>
      </c>
      <c r="N43" s="20" t="s">
        <v>62</v>
      </c>
      <c r="O43" s="35">
        <v>1058.6099999999999</v>
      </c>
      <c r="P43" s="38">
        <f t="shared" si="6"/>
        <v>1270.3319999999999</v>
      </c>
      <c r="U43" s="7" t="s">
        <v>485</v>
      </c>
      <c r="V43" s="6" t="s">
        <v>58</v>
      </c>
      <c r="W43" s="20" t="s">
        <v>486</v>
      </c>
      <c r="X43" s="29">
        <v>43738</v>
      </c>
      <c r="Y43" s="29">
        <f t="shared" si="7"/>
        <v>43783</v>
      </c>
      <c r="AD43" s="8" t="str">
        <f>G43</f>
        <v>Поставка подвесных стеклянных изоляторов на напряжение от 10кВ до 500кВ</v>
      </c>
      <c r="AF43" s="7">
        <v>796</v>
      </c>
      <c r="AG43" s="7" t="s">
        <v>64</v>
      </c>
      <c r="AH43" s="7">
        <v>972</v>
      </c>
      <c r="AI43" s="7">
        <v>93000000000</v>
      </c>
      <c r="AJ43" s="6" t="s">
        <v>65</v>
      </c>
      <c r="AK43" s="19">
        <f t="shared" si="8"/>
        <v>43803</v>
      </c>
      <c r="AL43" s="19">
        <v>43840</v>
      </c>
      <c r="AM43" s="29">
        <f t="shared" si="9"/>
        <v>43870</v>
      </c>
      <c r="AN43" s="10" t="s">
        <v>99</v>
      </c>
      <c r="AP43" s="5"/>
      <c r="AU43" s="4" t="s">
        <v>98</v>
      </c>
      <c r="AV43" s="4" t="s">
        <v>98</v>
      </c>
      <c r="AW43" s="27" t="s">
        <v>97</v>
      </c>
      <c r="AX43" s="8" t="s">
        <v>814</v>
      </c>
      <c r="AY43" s="7">
        <v>164</v>
      </c>
    </row>
    <row r="44" spans="1:51" s="7" customFormat="1" ht="41.4" hidden="1">
      <c r="A44" s="24" t="s">
        <v>101</v>
      </c>
      <c r="B44" s="27" t="s">
        <v>383</v>
      </c>
      <c r="C44" s="6" t="s">
        <v>58</v>
      </c>
      <c r="D44" s="6" t="s">
        <v>100</v>
      </c>
      <c r="E44" s="8" t="s">
        <v>59</v>
      </c>
      <c r="F44" s="27">
        <v>1</v>
      </c>
      <c r="G44" s="8" t="s">
        <v>792</v>
      </c>
      <c r="H44" s="9" t="s">
        <v>135</v>
      </c>
      <c r="I44" s="9" t="s">
        <v>191</v>
      </c>
      <c r="J44" s="7">
        <v>1</v>
      </c>
      <c r="L44" s="20" t="s">
        <v>97</v>
      </c>
      <c r="M44" s="12" t="s">
        <v>196</v>
      </c>
      <c r="N44" s="20" t="s">
        <v>62</v>
      </c>
      <c r="O44" s="35">
        <v>119.431</v>
      </c>
      <c r="P44" s="38">
        <f t="shared" si="6"/>
        <v>143.31719999999999</v>
      </c>
      <c r="U44" s="7" t="s">
        <v>485</v>
      </c>
      <c r="V44" s="6" t="s">
        <v>58</v>
      </c>
      <c r="W44" s="20" t="s">
        <v>486</v>
      </c>
      <c r="X44" s="29">
        <v>43718</v>
      </c>
      <c r="Y44" s="29">
        <f t="shared" si="7"/>
        <v>43763</v>
      </c>
      <c r="AD44" s="8" t="s">
        <v>190</v>
      </c>
      <c r="AF44" s="7">
        <v>112</v>
      </c>
      <c r="AG44" s="7" t="s">
        <v>71</v>
      </c>
      <c r="AH44" s="7">
        <v>6860</v>
      </c>
      <c r="AI44" s="7">
        <v>93000000000</v>
      </c>
      <c r="AJ44" s="6" t="s">
        <v>65</v>
      </c>
      <c r="AK44" s="19">
        <f t="shared" si="8"/>
        <v>43783</v>
      </c>
      <c r="AL44" s="19">
        <v>43840</v>
      </c>
      <c r="AM44" s="29">
        <f t="shared" si="9"/>
        <v>43870</v>
      </c>
      <c r="AN44" s="10" t="s">
        <v>99</v>
      </c>
      <c r="AP44" s="5"/>
      <c r="AU44" s="4" t="s">
        <v>98</v>
      </c>
      <c r="AV44" s="4" t="s">
        <v>98</v>
      </c>
      <c r="AW44" s="27" t="s">
        <v>97</v>
      </c>
      <c r="AX44" s="8" t="s">
        <v>789</v>
      </c>
      <c r="AY44" s="7">
        <v>165</v>
      </c>
    </row>
    <row r="45" spans="1:51" s="7" customFormat="1" ht="41.4" hidden="1">
      <c r="A45" s="24" t="s">
        <v>101</v>
      </c>
      <c r="B45" s="27" t="s">
        <v>384</v>
      </c>
      <c r="C45" s="6" t="s">
        <v>58</v>
      </c>
      <c r="D45" s="6" t="s">
        <v>100</v>
      </c>
      <c r="E45" s="8" t="s">
        <v>59</v>
      </c>
      <c r="F45" s="20">
        <v>1</v>
      </c>
      <c r="G45" s="8" t="s">
        <v>187</v>
      </c>
      <c r="H45" s="9" t="s">
        <v>189</v>
      </c>
      <c r="I45" s="9" t="s">
        <v>188</v>
      </c>
      <c r="J45" s="7">
        <v>2</v>
      </c>
      <c r="L45" s="20" t="s">
        <v>97</v>
      </c>
      <c r="M45" s="12" t="s">
        <v>196</v>
      </c>
      <c r="N45" s="20" t="s">
        <v>62</v>
      </c>
      <c r="O45" s="35">
        <v>324.13900000000001</v>
      </c>
      <c r="P45" s="38">
        <f t="shared" si="6"/>
        <v>388.96679999999998</v>
      </c>
      <c r="U45" s="7" t="s">
        <v>485</v>
      </c>
      <c r="V45" s="6" t="s">
        <v>58</v>
      </c>
      <c r="W45" s="20" t="s">
        <v>486</v>
      </c>
      <c r="X45" s="29">
        <v>43738</v>
      </c>
      <c r="Y45" s="29">
        <f t="shared" si="7"/>
        <v>43783</v>
      </c>
      <c r="AD45" s="8" t="s">
        <v>187</v>
      </c>
      <c r="AF45" s="7">
        <v>166</v>
      </c>
      <c r="AG45" s="7" t="s">
        <v>77</v>
      </c>
      <c r="AH45" s="7">
        <v>3628.67</v>
      </c>
      <c r="AI45" s="7">
        <v>93000000000</v>
      </c>
      <c r="AJ45" s="6" t="s">
        <v>65</v>
      </c>
      <c r="AK45" s="19">
        <f t="shared" si="8"/>
        <v>43803</v>
      </c>
      <c r="AL45" s="19">
        <v>43840</v>
      </c>
      <c r="AM45" s="29">
        <f t="shared" si="9"/>
        <v>43870</v>
      </c>
      <c r="AN45" s="10" t="s">
        <v>99</v>
      </c>
      <c r="AP45" s="5"/>
      <c r="AU45" s="4" t="s">
        <v>98</v>
      </c>
      <c r="AV45" s="4" t="s">
        <v>98</v>
      </c>
      <c r="AW45" s="27" t="s">
        <v>97</v>
      </c>
      <c r="AX45" s="8" t="s">
        <v>814</v>
      </c>
      <c r="AY45" s="7">
        <v>166</v>
      </c>
    </row>
    <row r="46" spans="1:51" s="7" customFormat="1" ht="41.4" hidden="1">
      <c r="A46" s="7" t="s">
        <v>101</v>
      </c>
      <c r="B46" s="27" t="s">
        <v>385</v>
      </c>
      <c r="C46" s="6" t="s">
        <v>58</v>
      </c>
      <c r="D46" s="6" t="s">
        <v>100</v>
      </c>
      <c r="E46" s="8" t="s">
        <v>59</v>
      </c>
      <c r="F46" s="20">
        <v>1</v>
      </c>
      <c r="G46" s="8" t="s">
        <v>186</v>
      </c>
      <c r="H46" s="9" t="s">
        <v>185</v>
      </c>
      <c r="I46" s="9" t="s">
        <v>184</v>
      </c>
      <c r="J46" s="7">
        <v>1</v>
      </c>
      <c r="L46" s="20" t="s">
        <v>97</v>
      </c>
      <c r="M46" s="12" t="s">
        <v>196</v>
      </c>
      <c r="N46" s="20" t="s">
        <v>62</v>
      </c>
      <c r="O46" s="35">
        <v>576.51800000000003</v>
      </c>
      <c r="P46" s="38">
        <f t="shared" si="6"/>
        <v>691.82159999999999</v>
      </c>
      <c r="U46" s="7" t="s">
        <v>485</v>
      </c>
      <c r="V46" s="6" t="s">
        <v>58</v>
      </c>
      <c r="W46" s="20" t="s">
        <v>486</v>
      </c>
      <c r="X46" s="29">
        <v>43738</v>
      </c>
      <c r="Y46" s="29">
        <f t="shared" si="7"/>
        <v>43783</v>
      </c>
      <c r="AD46" s="8" t="s">
        <v>183</v>
      </c>
      <c r="AF46" s="7">
        <v>796</v>
      </c>
      <c r="AG46" s="7" t="s">
        <v>64</v>
      </c>
      <c r="AH46" s="7">
        <v>20082</v>
      </c>
      <c r="AI46" s="7">
        <v>93000000000</v>
      </c>
      <c r="AJ46" s="6" t="s">
        <v>65</v>
      </c>
      <c r="AK46" s="19">
        <f t="shared" si="8"/>
        <v>43803</v>
      </c>
      <c r="AL46" s="19">
        <v>43840</v>
      </c>
      <c r="AM46" s="29">
        <f t="shared" si="9"/>
        <v>43870</v>
      </c>
      <c r="AN46" s="10" t="s">
        <v>99</v>
      </c>
      <c r="AP46" s="5"/>
      <c r="AU46" s="4" t="s">
        <v>98</v>
      </c>
      <c r="AV46" s="4" t="s">
        <v>98</v>
      </c>
      <c r="AW46" s="27" t="s">
        <v>97</v>
      </c>
      <c r="AX46" s="8" t="s">
        <v>814</v>
      </c>
      <c r="AY46" s="7">
        <v>167</v>
      </c>
    </row>
    <row r="47" spans="1:51" s="7" customFormat="1" ht="41.4" hidden="1">
      <c r="A47" s="7" t="s">
        <v>101</v>
      </c>
      <c r="B47" s="27" t="s">
        <v>386</v>
      </c>
      <c r="C47" s="6" t="s">
        <v>58</v>
      </c>
      <c r="D47" s="6" t="s">
        <v>100</v>
      </c>
      <c r="E47" s="8" t="s">
        <v>59</v>
      </c>
      <c r="F47" s="20">
        <v>1</v>
      </c>
      <c r="G47" s="8" t="s">
        <v>183</v>
      </c>
      <c r="H47" s="9" t="s">
        <v>185</v>
      </c>
      <c r="I47" s="9" t="s">
        <v>184</v>
      </c>
      <c r="J47" s="7">
        <v>1</v>
      </c>
      <c r="L47" s="20" t="s">
        <v>97</v>
      </c>
      <c r="M47" s="12" t="s">
        <v>196</v>
      </c>
      <c r="N47" s="20" t="s">
        <v>62</v>
      </c>
      <c r="O47" s="35">
        <v>106.589</v>
      </c>
      <c r="P47" s="38">
        <f t="shared" si="6"/>
        <v>127.90679999999999</v>
      </c>
      <c r="U47" s="7" t="s">
        <v>485</v>
      </c>
      <c r="V47" s="6" t="s">
        <v>58</v>
      </c>
      <c r="W47" s="20" t="s">
        <v>486</v>
      </c>
      <c r="X47" s="29">
        <v>43718</v>
      </c>
      <c r="Y47" s="29">
        <f t="shared" si="7"/>
        <v>43763</v>
      </c>
      <c r="AD47" s="8" t="s">
        <v>183</v>
      </c>
      <c r="AF47" s="7">
        <v>796</v>
      </c>
      <c r="AG47" s="7" t="s">
        <v>64</v>
      </c>
      <c r="AH47" s="7">
        <v>48.5</v>
      </c>
      <c r="AI47" s="7">
        <v>93000000000</v>
      </c>
      <c r="AJ47" s="6" t="s">
        <v>65</v>
      </c>
      <c r="AK47" s="19">
        <f t="shared" si="8"/>
        <v>43783</v>
      </c>
      <c r="AL47" s="19">
        <v>43840</v>
      </c>
      <c r="AM47" s="29">
        <f t="shared" si="9"/>
        <v>43870</v>
      </c>
      <c r="AN47" s="10" t="s">
        <v>99</v>
      </c>
      <c r="AP47" s="5"/>
      <c r="AU47" s="4" t="s">
        <v>98</v>
      </c>
      <c r="AV47" s="4" t="s">
        <v>98</v>
      </c>
      <c r="AW47" s="27" t="s">
        <v>97</v>
      </c>
    </row>
    <row r="48" spans="1:51" s="7" customFormat="1" ht="41.4" hidden="1">
      <c r="A48" s="7" t="s">
        <v>101</v>
      </c>
      <c r="B48" s="27" t="s">
        <v>387</v>
      </c>
      <c r="C48" s="6" t="s">
        <v>58</v>
      </c>
      <c r="D48" s="6" t="s">
        <v>100</v>
      </c>
      <c r="E48" s="8" t="s">
        <v>59</v>
      </c>
      <c r="F48" s="27">
        <v>1</v>
      </c>
      <c r="G48" s="8" t="s">
        <v>816</v>
      </c>
      <c r="H48" s="9" t="s">
        <v>142</v>
      </c>
      <c r="I48" s="9" t="s">
        <v>182</v>
      </c>
      <c r="J48" s="7">
        <v>1</v>
      </c>
      <c r="L48" s="20" t="s">
        <v>97</v>
      </c>
      <c r="M48" s="12" t="s">
        <v>196</v>
      </c>
      <c r="N48" s="20" t="s">
        <v>62</v>
      </c>
      <c r="O48" s="35">
        <v>109.551</v>
      </c>
      <c r="P48" s="38">
        <f t="shared" si="6"/>
        <v>131.46119999999999</v>
      </c>
      <c r="U48" s="7" t="s">
        <v>485</v>
      </c>
      <c r="V48" s="6" t="s">
        <v>58</v>
      </c>
      <c r="W48" s="20" t="s">
        <v>486</v>
      </c>
      <c r="X48" s="29">
        <v>43738</v>
      </c>
      <c r="Y48" s="29">
        <f t="shared" si="7"/>
        <v>43783</v>
      </c>
      <c r="AD48" s="8" t="s">
        <v>181</v>
      </c>
      <c r="AF48" s="7">
        <v>796</v>
      </c>
      <c r="AG48" s="7" t="s">
        <v>64</v>
      </c>
      <c r="AH48" s="7">
        <v>450</v>
      </c>
      <c r="AI48" s="7">
        <v>93000000000</v>
      </c>
      <c r="AJ48" s="6" t="s">
        <v>65</v>
      </c>
      <c r="AK48" s="19">
        <f t="shared" si="8"/>
        <v>43803</v>
      </c>
      <c r="AL48" s="19">
        <v>43840</v>
      </c>
      <c r="AM48" s="29">
        <f t="shared" si="9"/>
        <v>43870</v>
      </c>
      <c r="AN48" s="10" t="s">
        <v>99</v>
      </c>
      <c r="AP48" s="5"/>
      <c r="AU48" s="4" t="s">
        <v>98</v>
      </c>
      <c r="AV48" s="4" t="s">
        <v>98</v>
      </c>
      <c r="AW48" s="27" t="s">
        <v>97</v>
      </c>
      <c r="AX48" s="8" t="s">
        <v>814</v>
      </c>
      <c r="AY48" s="7">
        <v>169</v>
      </c>
    </row>
    <row r="49" spans="1:51" s="7" customFormat="1" ht="41.4" hidden="1">
      <c r="A49" s="7" t="s">
        <v>101</v>
      </c>
      <c r="B49" s="27" t="s">
        <v>388</v>
      </c>
      <c r="C49" s="6" t="s">
        <v>58</v>
      </c>
      <c r="D49" s="6" t="s">
        <v>100</v>
      </c>
      <c r="E49" s="8" t="s">
        <v>59</v>
      </c>
      <c r="F49" s="27">
        <v>1</v>
      </c>
      <c r="G49" s="8" t="s">
        <v>179</v>
      </c>
      <c r="H49" s="9" t="s">
        <v>180</v>
      </c>
      <c r="I49" s="9" t="s">
        <v>178</v>
      </c>
      <c r="J49" s="7">
        <v>2</v>
      </c>
      <c r="L49" s="20" t="s">
        <v>97</v>
      </c>
      <c r="M49" s="12" t="s">
        <v>196</v>
      </c>
      <c r="N49" s="20" t="s">
        <v>62</v>
      </c>
      <c r="O49" s="35">
        <v>930.96299999999997</v>
      </c>
      <c r="P49" s="38">
        <f t="shared" si="6"/>
        <v>1117.1555999999998</v>
      </c>
      <c r="U49" s="7" t="s">
        <v>485</v>
      </c>
      <c r="V49" s="6" t="s">
        <v>58</v>
      </c>
      <c r="W49" s="20" t="s">
        <v>486</v>
      </c>
      <c r="X49" s="29">
        <v>43748</v>
      </c>
      <c r="Y49" s="29">
        <f t="shared" si="7"/>
        <v>43793</v>
      </c>
      <c r="AD49" s="8" t="s">
        <v>179</v>
      </c>
      <c r="AF49" s="7">
        <v>796</v>
      </c>
      <c r="AG49" s="7" t="s">
        <v>64</v>
      </c>
      <c r="AH49" s="7">
        <v>3064</v>
      </c>
      <c r="AI49" s="7">
        <v>93000000000</v>
      </c>
      <c r="AJ49" s="6" t="s">
        <v>65</v>
      </c>
      <c r="AK49" s="19">
        <f t="shared" si="8"/>
        <v>43813</v>
      </c>
      <c r="AL49" s="19">
        <v>43840</v>
      </c>
      <c r="AM49" s="29">
        <f t="shared" si="9"/>
        <v>43870</v>
      </c>
      <c r="AN49" s="10" t="s">
        <v>99</v>
      </c>
      <c r="AP49" s="5"/>
      <c r="AU49" s="4" t="s">
        <v>98</v>
      </c>
      <c r="AV49" s="4" t="s">
        <v>98</v>
      </c>
      <c r="AW49" s="27" t="s">
        <v>97</v>
      </c>
      <c r="AX49" s="8" t="s">
        <v>833</v>
      </c>
      <c r="AY49" s="7">
        <v>170</v>
      </c>
    </row>
    <row r="50" spans="1:51" s="7" customFormat="1" ht="41.4" hidden="1">
      <c r="A50" s="7" t="s">
        <v>101</v>
      </c>
      <c r="B50" s="27" t="s">
        <v>389</v>
      </c>
      <c r="C50" s="6" t="s">
        <v>58</v>
      </c>
      <c r="D50" s="6" t="s">
        <v>100</v>
      </c>
      <c r="E50" s="8" t="s">
        <v>59</v>
      </c>
      <c r="F50" s="27">
        <v>1</v>
      </c>
      <c r="G50" s="8" t="s">
        <v>177</v>
      </c>
      <c r="H50" s="9" t="s">
        <v>178</v>
      </c>
      <c r="I50" s="9" t="s">
        <v>178</v>
      </c>
      <c r="J50" s="7">
        <v>2</v>
      </c>
      <c r="L50" s="20" t="s">
        <v>97</v>
      </c>
      <c r="M50" s="12" t="s">
        <v>196</v>
      </c>
      <c r="N50" s="20" t="s">
        <v>62</v>
      </c>
      <c r="O50" s="35">
        <v>982.899</v>
      </c>
      <c r="P50" s="38">
        <f t="shared" si="6"/>
        <v>1179.4787999999999</v>
      </c>
      <c r="U50" s="7" t="s">
        <v>485</v>
      </c>
      <c r="V50" s="6" t="s">
        <v>58</v>
      </c>
      <c r="W50" s="20" t="s">
        <v>486</v>
      </c>
      <c r="X50" s="29">
        <v>43749</v>
      </c>
      <c r="Y50" s="29">
        <f t="shared" si="7"/>
        <v>43794</v>
      </c>
      <c r="AD50" s="8" t="s">
        <v>177</v>
      </c>
      <c r="AF50" s="7">
        <v>166</v>
      </c>
      <c r="AG50" s="7" t="s">
        <v>77</v>
      </c>
      <c r="AH50" s="7">
        <v>21260.31</v>
      </c>
      <c r="AI50" s="7">
        <v>93000000000</v>
      </c>
      <c r="AJ50" s="6" t="s">
        <v>65</v>
      </c>
      <c r="AK50" s="19">
        <f t="shared" si="8"/>
        <v>43814</v>
      </c>
      <c r="AL50" s="19">
        <v>43840</v>
      </c>
      <c r="AM50" s="29">
        <f t="shared" si="9"/>
        <v>43870</v>
      </c>
      <c r="AN50" s="10" t="s">
        <v>99</v>
      </c>
      <c r="AP50" s="5"/>
      <c r="AU50" s="4" t="s">
        <v>98</v>
      </c>
      <c r="AV50" s="4" t="s">
        <v>98</v>
      </c>
      <c r="AW50" s="27" t="s">
        <v>97</v>
      </c>
      <c r="AX50" s="8" t="s">
        <v>844</v>
      </c>
      <c r="AY50" s="7">
        <v>171</v>
      </c>
    </row>
    <row r="51" spans="1:51" s="7" customFormat="1" ht="41.4" hidden="1">
      <c r="A51" s="7" t="s">
        <v>101</v>
      </c>
      <c r="B51" s="27" t="s">
        <v>390</v>
      </c>
      <c r="C51" s="6" t="s">
        <v>58</v>
      </c>
      <c r="D51" s="6" t="s">
        <v>100</v>
      </c>
      <c r="E51" s="8" t="s">
        <v>59</v>
      </c>
      <c r="F51" s="20">
        <v>1</v>
      </c>
      <c r="G51" s="8" t="s">
        <v>175</v>
      </c>
      <c r="H51" s="9" t="s">
        <v>104</v>
      </c>
      <c r="I51" s="9" t="s">
        <v>176</v>
      </c>
      <c r="J51" s="7">
        <v>1</v>
      </c>
      <c r="L51" s="20" t="s">
        <v>97</v>
      </c>
      <c r="M51" s="12" t="s">
        <v>196</v>
      </c>
      <c r="N51" s="20" t="s">
        <v>62</v>
      </c>
      <c r="O51" s="35">
        <v>191.34399999999999</v>
      </c>
      <c r="P51" s="38">
        <f t="shared" si="6"/>
        <v>229.61279999999999</v>
      </c>
      <c r="U51" s="7" t="s">
        <v>485</v>
      </c>
      <c r="V51" s="6" t="s">
        <v>58</v>
      </c>
      <c r="W51" s="20" t="s">
        <v>486</v>
      </c>
      <c r="X51" s="29">
        <v>43749</v>
      </c>
      <c r="Y51" s="29">
        <f t="shared" si="7"/>
        <v>43794</v>
      </c>
      <c r="AD51" s="8" t="s">
        <v>175</v>
      </c>
      <c r="AF51" s="7">
        <v>796</v>
      </c>
      <c r="AG51" s="7" t="s">
        <v>64</v>
      </c>
      <c r="AH51" s="7">
        <v>47</v>
      </c>
      <c r="AI51" s="7">
        <v>93000000000</v>
      </c>
      <c r="AJ51" s="6" t="s">
        <v>65</v>
      </c>
      <c r="AK51" s="19">
        <f t="shared" si="8"/>
        <v>43814</v>
      </c>
      <c r="AL51" s="19">
        <v>43840</v>
      </c>
      <c r="AM51" s="29">
        <f t="shared" si="9"/>
        <v>43870</v>
      </c>
      <c r="AN51" s="10" t="s">
        <v>99</v>
      </c>
      <c r="AP51" s="5"/>
      <c r="AU51" s="4" t="s">
        <v>98</v>
      </c>
      <c r="AV51" s="4" t="s">
        <v>98</v>
      </c>
      <c r="AW51" s="27" t="s">
        <v>97</v>
      </c>
      <c r="AX51" s="8" t="s">
        <v>844</v>
      </c>
      <c r="AY51" s="7">
        <v>172</v>
      </c>
    </row>
    <row r="52" spans="1:51" s="7" customFormat="1" ht="54.6" hidden="1" customHeight="1">
      <c r="A52" s="7" t="s">
        <v>101</v>
      </c>
      <c r="B52" s="27" t="s">
        <v>391</v>
      </c>
      <c r="C52" s="6" t="s">
        <v>58</v>
      </c>
      <c r="D52" s="6" t="s">
        <v>100</v>
      </c>
      <c r="E52" s="8" t="s">
        <v>59</v>
      </c>
      <c r="F52" s="20">
        <v>1</v>
      </c>
      <c r="G52" s="8" t="s">
        <v>173</v>
      </c>
      <c r="H52" s="9" t="s">
        <v>174</v>
      </c>
      <c r="I52" s="9" t="s">
        <v>119</v>
      </c>
      <c r="J52" s="7">
        <v>1</v>
      </c>
      <c r="L52" s="20" t="s">
        <v>97</v>
      </c>
      <c r="M52" s="12" t="s">
        <v>196</v>
      </c>
      <c r="N52" s="20" t="s">
        <v>62</v>
      </c>
      <c r="O52" s="35">
        <v>850.95</v>
      </c>
      <c r="P52" s="38">
        <f t="shared" si="6"/>
        <v>1021.14</v>
      </c>
      <c r="U52" s="7" t="s">
        <v>485</v>
      </c>
      <c r="V52" s="6" t="s">
        <v>58</v>
      </c>
      <c r="W52" s="20" t="s">
        <v>486</v>
      </c>
      <c r="X52" s="29">
        <v>43748</v>
      </c>
      <c r="Y52" s="29">
        <f t="shared" si="7"/>
        <v>43793</v>
      </c>
      <c r="AD52" s="8" t="s">
        <v>173</v>
      </c>
      <c r="AF52" s="7">
        <v>796</v>
      </c>
      <c r="AG52" s="7" t="s">
        <v>64</v>
      </c>
      <c r="AH52" s="7">
        <v>102</v>
      </c>
      <c r="AI52" s="7">
        <v>93000000000</v>
      </c>
      <c r="AJ52" s="6" t="s">
        <v>65</v>
      </c>
      <c r="AK52" s="19">
        <f t="shared" si="8"/>
        <v>43813</v>
      </c>
      <c r="AL52" s="19">
        <v>43840</v>
      </c>
      <c r="AM52" s="29">
        <f t="shared" si="9"/>
        <v>43870</v>
      </c>
      <c r="AN52" s="10" t="s">
        <v>99</v>
      </c>
      <c r="AP52" s="5"/>
      <c r="AU52" s="4" t="s">
        <v>98</v>
      </c>
      <c r="AV52" s="4" t="s">
        <v>98</v>
      </c>
      <c r="AW52" s="27" t="s">
        <v>97</v>
      </c>
      <c r="AX52" s="8" t="s">
        <v>834</v>
      </c>
      <c r="AY52" s="7">
        <v>173</v>
      </c>
    </row>
    <row r="53" spans="1:51" s="7" customFormat="1" ht="41.4" hidden="1">
      <c r="A53" s="7" t="s">
        <v>101</v>
      </c>
      <c r="B53" s="27" t="s">
        <v>392</v>
      </c>
      <c r="C53" s="6" t="s">
        <v>58</v>
      </c>
      <c r="D53" s="6" t="s">
        <v>100</v>
      </c>
      <c r="E53" s="8" t="s">
        <v>59</v>
      </c>
      <c r="F53" s="27">
        <v>1</v>
      </c>
      <c r="G53" s="8" t="s">
        <v>172</v>
      </c>
      <c r="H53" s="9" t="s">
        <v>107</v>
      </c>
      <c r="I53" s="9" t="s">
        <v>107</v>
      </c>
      <c r="J53" s="7">
        <v>1</v>
      </c>
      <c r="L53" s="20" t="s">
        <v>97</v>
      </c>
      <c r="M53" s="12" t="s">
        <v>196</v>
      </c>
      <c r="N53" s="20" t="s">
        <v>62</v>
      </c>
      <c r="O53" s="35">
        <v>625.10400000000004</v>
      </c>
      <c r="P53" s="38">
        <f t="shared" si="6"/>
        <v>750.12480000000005</v>
      </c>
      <c r="U53" s="7" t="s">
        <v>485</v>
      </c>
      <c r="V53" s="6" t="s">
        <v>58</v>
      </c>
      <c r="W53" s="20" t="s">
        <v>486</v>
      </c>
      <c r="X53" s="29">
        <v>43749</v>
      </c>
      <c r="Y53" s="29">
        <f t="shared" si="7"/>
        <v>43794</v>
      </c>
      <c r="AD53" s="8" t="s">
        <v>172</v>
      </c>
      <c r="AF53" s="7">
        <v>796</v>
      </c>
      <c r="AG53" s="7" t="s">
        <v>64</v>
      </c>
      <c r="AH53" s="7">
        <v>91</v>
      </c>
      <c r="AI53" s="7">
        <v>93000000000</v>
      </c>
      <c r="AJ53" s="6" t="s">
        <v>65</v>
      </c>
      <c r="AK53" s="19">
        <f t="shared" si="8"/>
        <v>43814</v>
      </c>
      <c r="AL53" s="19">
        <v>43840</v>
      </c>
      <c r="AM53" s="29">
        <f t="shared" si="9"/>
        <v>43870</v>
      </c>
      <c r="AN53" s="10" t="s">
        <v>99</v>
      </c>
      <c r="AP53" s="5"/>
      <c r="AU53" s="4" t="s">
        <v>98</v>
      </c>
      <c r="AV53" s="4" t="s">
        <v>98</v>
      </c>
      <c r="AW53" s="27" t="s">
        <v>97</v>
      </c>
      <c r="AX53" s="8" t="s">
        <v>844</v>
      </c>
      <c r="AY53" s="7">
        <v>174</v>
      </c>
    </row>
    <row r="54" spans="1:51" s="7" customFormat="1" ht="48.6" hidden="1" customHeight="1">
      <c r="A54" s="7" t="s">
        <v>101</v>
      </c>
      <c r="B54" s="27" t="s">
        <v>393</v>
      </c>
      <c r="C54" s="6" t="s">
        <v>58</v>
      </c>
      <c r="D54" s="6" t="s">
        <v>100</v>
      </c>
      <c r="E54" s="8" t="s">
        <v>59</v>
      </c>
      <c r="F54" s="27">
        <v>1</v>
      </c>
      <c r="G54" s="8" t="s">
        <v>170</v>
      </c>
      <c r="H54" s="9" t="s">
        <v>171</v>
      </c>
      <c r="I54" s="9" t="s">
        <v>155</v>
      </c>
      <c r="J54" s="7">
        <v>2</v>
      </c>
      <c r="L54" s="20" t="s">
        <v>97</v>
      </c>
      <c r="M54" s="12" t="s">
        <v>196</v>
      </c>
      <c r="N54" s="20" t="s">
        <v>62</v>
      </c>
      <c r="O54" s="35">
        <v>5572.5590000000002</v>
      </c>
      <c r="P54" s="38">
        <f t="shared" si="6"/>
        <v>6687.0708000000004</v>
      </c>
      <c r="U54" s="7" t="s">
        <v>86</v>
      </c>
      <c r="V54" s="6" t="s">
        <v>58</v>
      </c>
      <c r="W54" s="20" t="s">
        <v>486</v>
      </c>
      <c r="X54" s="29">
        <v>43718</v>
      </c>
      <c r="Y54" s="29">
        <f t="shared" si="7"/>
        <v>43763</v>
      </c>
      <c r="AD54" s="8" t="s">
        <v>170</v>
      </c>
      <c r="AF54" s="7">
        <v>796</v>
      </c>
      <c r="AG54" s="7" t="s">
        <v>64</v>
      </c>
      <c r="AH54" s="7">
        <v>1664</v>
      </c>
      <c r="AI54" s="7">
        <v>93000000000</v>
      </c>
      <c r="AJ54" s="6" t="s">
        <v>65</v>
      </c>
      <c r="AK54" s="19">
        <f t="shared" si="8"/>
        <v>43783</v>
      </c>
      <c r="AL54" s="19">
        <v>43840</v>
      </c>
      <c r="AM54" s="29">
        <f t="shared" si="9"/>
        <v>43870</v>
      </c>
      <c r="AN54" s="10" t="s">
        <v>99</v>
      </c>
      <c r="AP54" s="5"/>
      <c r="AU54" s="4" t="s">
        <v>98</v>
      </c>
      <c r="AV54" s="4" t="s">
        <v>98</v>
      </c>
      <c r="AW54" s="27" t="s">
        <v>97</v>
      </c>
    </row>
    <row r="55" spans="1:51" s="7" customFormat="1" ht="41.4" hidden="1">
      <c r="A55" s="7" t="s">
        <v>101</v>
      </c>
      <c r="B55" s="27" t="s">
        <v>394</v>
      </c>
      <c r="C55" s="6" t="s">
        <v>58</v>
      </c>
      <c r="D55" s="6" t="s">
        <v>100</v>
      </c>
      <c r="E55" s="8" t="s">
        <v>59</v>
      </c>
      <c r="F55" s="27">
        <v>1</v>
      </c>
      <c r="G55" s="8" t="s">
        <v>326</v>
      </c>
      <c r="H55" s="9" t="s">
        <v>169</v>
      </c>
      <c r="I55" s="9" t="s">
        <v>169</v>
      </c>
      <c r="J55" s="7">
        <v>1</v>
      </c>
      <c r="L55" s="20" t="s">
        <v>97</v>
      </c>
      <c r="M55" s="12" t="s">
        <v>196</v>
      </c>
      <c r="N55" s="20" t="s">
        <v>62</v>
      </c>
      <c r="O55" s="35">
        <v>88.935000000000002</v>
      </c>
      <c r="P55" s="38">
        <f t="shared" si="6"/>
        <v>106.72199999999999</v>
      </c>
      <c r="U55" s="7" t="s">
        <v>485</v>
      </c>
      <c r="V55" s="6" t="s">
        <v>58</v>
      </c>
      <c r="W55" s="20" t="s">
        <v>486</v>
      </c>
      <c r="X55" s="29">
        <v>43760</v>
      </c>
      <c r="Y55" s="29">
        <f t="shared" si="7"/>
        <v>43805</v>
      </c>
      <c r="AD55" s="8" t="s">
        <v>168</v>
      </c>
      <c r="AF55" s="7">
        <v>796</v>
      </c>
      <c r="AG55" s="7" t="s">
        <v>64</v>
      </c>
      <c r="AH55" s="7">
        <v>4</v>
      </c>
      <c r="AI55" s="7">
        <v>93000000000</v>
      </c>
      <c r="AJ55" s="6" t="s">
        <v>65</v>
      </c>
      <c r="AK55" s="19">
        <f t="shared" si="8"/>
        <v>43825</v>
      </c>
      <c r="AL55" s="19">
        <v>43840</v>
      </c>
      <c r="AM55" s="29">
        <f t="shared" si="9"/>
        <v>43870</v>
      </c>
      <c r="AN55" s="10" t="s">
        <v>99</v>
      </c>
      <c r="AP55" s="5"/>
      <c r="AU55" s="4"/>
      <c r="AV55" s="4"/>
      <c r="AW55" s="27" t="s">
        <v>97</v>
      </c>
      <c r="AX55" s="8" t="s">
        <v>850</v>
      </c>
      <c r="AY55" s="7">
        <v>176</v>
      </c>
    </row>
    <row r="56" spans="1:51" s="7" customFormat="1" ht="41.4" hidden="1">
      <c r="A56" s="7" t="s">
        <v>101</v>
      </c>
      <c r="B56" s="27" t="s">
        <v>395</v>
      </c>
      <c r="C56" s="6" t="s">
        <v>58</v>
      </c>
      <c r="D56" s="6" t="s">
        <v>100</v>
      </c>
      <c r="E56" s="8" t="s">
        <v>59</v>
      </c>
      <c r="F56" s="20">
        <v>1</v>
      </c>
      <c r="G56" s="8" t="s">
        <v>167</v>
      </c>
      <c r="H56" s="9" t="s">
        <v>107</v>
      </c>
      <c r="I56" s="9" t="s">
        <v>107</v>
      </c>
      <c r="J56" s="7">
        <v>1</v>
      </c>
      <c r="L56" s="20" t="s">
        <v>97</v>
      </c>
      <c r="M56" s="12" t="s">
        <v>196</v>
      </c>
      <c r="N56" s="20" t="s">
        <v>62</v>
      </c>
      <c r="O56" s="35">
        <v>446.40800000000002</v>
      </c>
      <c r="P56" s="38">
        <f t="shared" si="6"/>
        <v>535.68960000000004</v>
      </c>
      <c r="U56" s="7" t="s">
        <v>485</v>
      </c>
      <c r="V56" s="6" t="s">
        <v>58</v>
      </c>
      <c r="W56" s="20" t="s">
        <v>486</v>
      </c>
      <c r="X56" s="29">
        <v>43718</v>
      </c>
      <c r="Y56" s="29">
        <f t="shared" si="7"/>
        <v>43763</v>
      </c>
      <c r="AD56" s="8" t="s">
        <v>167</v>
      </c>
      <c r="AF56" s="7">
        <v>796</v>
      </c>
      <c r="AG56" s="7" t="s">
        <v>64</v>
      </c>
      <c r="AH56" s="7">
        <v>1000</v>
      </c>
      <c r="AI56" s="7">
        <v>93000000000</v>
      </c>
      <c r="AJ56" s="6" t="s">
        <v>65</v>
      </c>
      <c r="AK56" s="19">
        <f t="shared" si="8"/>
        <v>43783</v>
      </c>
      <c r="AL56" s="19">
        <v>43840</v>
      </c>
      <c r="AM56" s="29">
        <f t="shared" si="9"/>
        <v>43870</v>
      </c>
      <c r="AN56" s="10" t="s">
        <v>99</v>
      </c>
      <c r="AP56" s="5"/>
      <c r="AU56" s="4" t="s">
        <v>98</v>
      </c>
      <c r="AV56" s="4" t="s">
        <v>98</v>
      </c>
      <c r="AW56" s="27" t="s">
        <v>97</v>
      </c>
      <c r="AX56" s="8" t="s">
        <v>763</v>
      </c>
      <c r="AY56" s="7">
        <v>177</v>
      </c>
    </row>
    <row r="57" spans="1:51" s="7" customFormat="1" ht="41.4" hidden="1">
      <c r="A57" s="7" t="s">
        <v>101</v>
      </c>
      <c r="B57" s="27" t="s">
        <v>396</v>
      </c>
      <c r="C57" s="6" t="s">
        <v>58</v>
      </c>
      <c r="D57" s="6" t="s">
        <v>100</v>
      </c>
      <c r="E57" s="8" t="s">
        <v>59</v>
      </c>
      <c r="F57" s="20">
        <v>1</v>
      </c>
      <c r="G57" s="8" t="s">
        <v>166</v>
      </c>
      <c r="H57" s="9" t="s">
        <v>119</v>
      </c>
      <c r="I57" s="9" t="s">
        <v>145</v>
      </c>
      <c r="J57" s="7">
        <v>1</v>
      </c>
      <c r="L57" s="20" t="s">
        <v>97</v>
      </c>
      <c r="M57" s="12" t="s">
        <v>196</v>
      </c>
      <c r="N57" s="20" t="s">
        <v>62</v>
      </c>
      <c r="O57" s="35">
        <v>214.65600000000001</v>
      </c>
      <c r="P57" s="38">
        <f t="shared" si="6"/>
        <v>257.5872</v>
      </c>
      <c r="U57" s="7" t="s">
        <v>485</v>
      </c>
      <c r="V57" s="6" t="s">
        <v>58</v>
      </c>
      <c r="W57" s="20" t="s">
        <v>486</v>
      </c>
      <c r="X57" s="29">
        <v>43749</v>
      </c>
      <c r="Y57" s="29">
        <f t="shared" si="7"/>
        <v>43794</v>
      </c>
      <c r="AD57" s="8" t="s">
        <v>166</v>
      </c>
      <c r="AF57" s="7">
        <v>796</v>
      </c>
      <c r="AG57" s="7" t="s">
        <v>64</v>
      </c>
      <c r="AH57" s="7">
        <v>24</v>
      </c>
      <c r="AI57" s="7">
        <v>93000000000</v>
      </c>
      <c r="AJ57" s="6" t="s">
        <v>65</v>
      </c>
      <c r="AK57" s="19">
        <f t="shared" si="8"/>
        <v>43814</v>
      </c>
      <c r="AL57" s="19">
        <v>43840</v>
      </c>
      <c r="AM57" s="29">
        <f t="shared" si="9"/>
        <v>43870</v>
      </c>
      <c r="AN57" s="10" t="s">
        <v>99</v>
      </c>
      <c r="AP57" s="5"/>
      <c r="AU57" s="4" t="s">
        <v>98</v>
      </c>
      <c r="AV57" s="4" t="s">
        <v>98</v>
      </c>
      <c r="AW57" s="27" t="s">
        <v>97</v>
      </c>
      <c r="AX57" s="8" t="s">
        <v>846</v>
      </c>
      <c r="AY57" s="7">
        <v>178</v>
      </c>
    </row>
    <row r="58" spans="1:51" s="7" customFormat="1" ht="41.4" hidden="1">
      <c r="A58" s="7" t="s">
        <v>101</v>
      </c>
      <c r="B58" s="27" t="s">
        <v>397</v>
      </c>
      <c r="C58" s="6" t="s">
        <v>58</v>
      </c>
      <c r="D58" s="6" t="s">
        <v>100</v>
      </c>
      <c r="E58" s="8" t="s">
        <v>59</v>
      </c>
      <c r="F58" s="20">
        <v>1</v>
      </c>
      <c r="G58" s="8" t="s">
        <v>165</v>
      </c>
      <c r="H58" s="9" t="s">
        <v>119</v>
      </c>
      <c r="I58" s="9" t="s">
        <v>145</v>
      </c>
      <c r="J58" s="7">
        <v>1</v>
      </c>
      <c r="L58" s="20" t="s">
        <v>97</v>
      </c>
      <c r="M58" s="12" t="s">
        <v>196</v>
      </c>
      <c r="N58" s="20" t="s">
        <v>62</v>
      </c>
      <c r="O58" s="35">
        <v>93.025999999999996</v>
      </c>
      <c r="P58" s="38">
        <f t="shared" si="6"/>
        <v>111.63119999999999</v>
      </c>
      <c r="U58" s="7" t="s">
        <v>485</v>
      </c>
      <c r="V58" s="6" t="s">
        <v>58</v>
      </c>
      <c r="W58" s="20" t="s">
        <v>486</v>
      </c>
      <c r="X58" s="29">
        <v>43718</v>
      </c>
      <c r="Y58" s="29">
        <f t="shared" si="7"/>
        <v>43763</v>
      </c>
      <c r="AD58" s="8" t="s">
        <v>165</v>
      </c>
      <c r="AF58" s="7">
        <v>796</v>
      </c>
      <c r="AG58" s="7" t="s">
        <v>64</v>
      </c>
      <c r="AH58" s="7">
        <v>28</v>
      </c>
      <c r="AI58" s="7">
        <v>93000000000</v>
      </c>
      <c r="AJ58" s="6" t="s">
        <v>65</v>
      </c>
      <c r="AK58" s="19">
        <f t="shared" si="8"/>
        <v>43783</v>
      </c>
      <c r="AL58" s="19">
        <v>43840</v>
      </c>
      <c r="AM58" s="29">
        <f t="shared" si="9"/>
        <v>43870</v>
      </c>
      <c r="AN58" s="10" t="s">
        <v>99</v>
      </c>
      <c r="AP58" s="5"/>
      <c r="AU58" s="4" t="s">
        <v>98</v>
      </c>
      <c r="AV58" s="4" t="s">
        <v>98</v>
      </c>
      <c r="AW58" s="27" t="s">
        <v>97</v>
      </c>
      <c r="AX58" s="8" t="s">
        <v>763</v>
      </c>
      <c r="AY58" s="7">
        <v>179</v>
      </c>
    </row>
    <row r="59" spans="1:51" s="7" customFormat="1" ht="55.2" hidden="1">
      <c r="A59" s="7" t="s">
        <v>101</v>
      </c>
      <c r="B59" s="27" t="s">
        <v>398</v>
      </c>
      <c r="C59" s="6" t="s">
        <v>58</v>
      </c>
      <c r="D59" s="6" t="s">
        <v>100</v>
      </c>
      <c r="E59" s="8" t="s">
        <v>59</v>
      </c>
      <c r="F59" s="27">
        <v>1</v>
      </c>
      <c r="G59" s="8" t="s">
        <v>813</v>
      </c>
      <c r="H59" s="9" t="s">
        <v>164</v>
      </c>
      <c r="I59" s="9" t="s">
        <v>164</v>
      </c>
      <c r="J59" s="7">
        <v>1</v>
      </c>
      <c r="L59" s="20" t="s">
        <v>97</v>
      </c>
      <c r="M59" s="12" t="s">
        <v>196</v>
      </c>
      <c r="N59" s="20" t="s">
        <v>62</v>
      </c>
      <c r="O59" s="35">
        <v>5002.6480000000001</v>
      </c>
      <c r="P59" s="38">
        <f t="shared" si="6"/>
        <v>6003.1776</v>
      </c>
      <c r="U59" s="7" t="s">
        <v>485</v>
      </c>
      <c r="V59" s="6" t="s">
        <v>58</v>
      </c>
      <c r="W59" s="20" t="s">
        <v>486</v>
      </c>
      <c r="X59" s="29">
        <v>43738</v>
      </c>
      <c r="Y59" s="29">
        <f t="shared" si="7"/>
        <v>43783</v>
      </c>
      <c r="AD59" s="8" t="str">
        <f>G59</f>
        <v>Поставка самонесущего изолированного провода (СИП) на напряжение до 35 кВ</v>
      </c>
      <c r="AF59" s="15" t="s">
        <v>325</v>
      </c>
      <c r="AG59" s="7" t="s">
        <v>158</v>
      </c>
      <c r="AH59" s="7">
        <v>53689</v>
      </c>
      <c r="AI59" s="7">
        <v>93000000000</v>
      </c>
      <c r="AJ59" s="6" t="s">
        <v>65</v>
      </c>
      <c r="AK59" s="19">
        <f t="shared" si="8"/>
        <v>43803</v>
      </c>
      <c r="AL59" s="19">
        <v>43840</v>
      </c>
      <c r="AM59" s="29">
        <f t="shared" si="9"/>
        <v>43870</v>
      </c>
      <c r="AN59" s="10" t="s">
        <v>99</v>
      </c>
      <c r="AP59" s="5"/>
      <c r="AU59" s="4" t="s">
        <v>98</v>
      </c>
      <c r="AV59" s="4" t="s">
        <v>98</v>
      </c>
      <c r="AW59" s="27" t="s">
        <v>97</v>
      </c>
      <c r="AX59" s="8" t="s">
        <v>814</v>
      </c>
      <c r="AY59" s="7">
        <v>180</v>
      </c>
    </row>
    <row r="60" spans="1:51" s="7" customFormat="1" ht="41.4" hidden="1">
      <c r="A60" s="7" t="s">
        <v>101</v>
      </c>
      <c r="B60" s="27" t="s">
        <v>399</v>
      </c>
      <c r="C60" s="6" t="s">
        <v>58</v>
      </c>
      <c r="D60" s="6" t="s">
        <v>100</v>
      </c>
      <c r="E60" s="8" t="s">
        <v>59</v>
      </c>
      <c r="F60" s="27">
        <v>1</v>
      </c>
      <c r="G60" s="8" t="s">
        <v>162</v>
      </c>
      <c r="H60" s="9" t="s">
        <v>160</v>
      </c>
      <c r="I60" s="9" t="s">
        <v>160</v>
      </c>
      <c r="J60" s="7">
        <v>1</v>
      </c>
      <c r="L60" s="20" t="s">
        <v>97</v>
      </c>
      <c r="M60" s="12" t="s">
        <v>196</v>
      </c>
      <c r="N60" s="20" t="s">
        <v>62</v>
      </c>
      <c r="O60" s="35">
        <v>175.386</v>
      </c>
      <c r="P60" s="38">
        <f t="shared" si="6"/>
        <v>210.4632</v>
      </c>
      <c r="U60" s="7" t="s">
        <v>485</v>
      </c>
      <c r="V60" s="6" t="s">
        <v>58</v>
      </c>
      <c r="W60" s="20" t="s">
        <v>486</v>
      </c>
      <c r="X60" s="29">
        <v>43718</v>
      </c>
      <c r="Y60" s="29">
        <f t="shared" si="7"/>
        <v>43763</v>
      </c>
      <c r="AD60" s="8" t="s">
        <v>161</v>
      </c>
      <c r="AF60" s="15" t="s">
        <v>325</v>
      </c>
      <c r="AG60" s="7" t="s">
        <v>158</v>
      </c>
      <c r="AH60" s="7">
        <v>3140</v>
      </c>
      <c r="AI60" s="26">
        <v>93000000000</v>
      </c>
      <c r="AJ60" s="6" t="s">
        <v>65</v>
      </c>
      <c r="AK60" s="19">
        <f t="shared" si="8"/>
        <v>43783</v>
      </c>
      <c r="AL60" s="19">
        <v>43840</v>
      </c>
      <c r="AM60" s="29">
        <f t="shared" si="9"/>
        <v>43870</v>
      </c>
      <c r="AN60" s="10" t="s">
        <v>99</v>
      </c>
      <c r="AP60" s="5"/>
      <c r="AU60" s="4" t="s">
        <v>98</v>
      </c>
      <c r="AV60" s="4" t="s">
        <v>98</v>
      </c>
      <c r="AW60" s="27" t="s">
        <v>97</v>
      </c>
      <c r="AX60" s="8" t="s">
        <v>763</v>
      </c>
      <c r="AY60" s="7">
        <v>181</v>
      </c>
    </row>
    <row r="61" spans="1:51" s="7" customFormat="1" ht="41.4" hidden="1">
      <c r="A61" s="7" t="s">
        <v>101</v>
      </c>
      <c r="B61" s="27" t="s">
        <v>400</v>
      </c>
      <c r="C61" s="6" t="s">
        <v>58</v>
      </c>
      <c r="D61" s="6" t="s">
        <v>100</v>
      </c>
      <c r="E61" s="8" t="s">
        <v>59</v>
      </c>
      <c r="F61" s="27">
        <v>1</v>
      </c>
      <c r="G61" s="8" t="s">
        <v>159</v>
      </c>
      <c r="H61" s="9" t="s">
        <v>160</v>
      </c>
      <c r="I61" s="9" t="s">
        <v>160</v>
      </c>
      <c r="J61" s="7">
        <v>1</v>
      </c>
      <c r="L61" s="20" t="s">
        <v>97</v>
      </c>
      <c r="M61" s="12" t="s">
        <v>196</v>
      </c>
      <c r="N61" s="20" t="s">
        <v>62</v>
      </c>
      <c r="O61" s="35">
        <v>639.46799999999996</v>
      </c>
      <c r="P61" s="38">
        <f t="shared" si="6"/>
        <v>767.36159999999995</v>
      </c>
      <c r="U61" s="7" t="s">
        <v>485</v>
      </c>
      <c r="V61" s="6" t="s">
        <v>58</v>
      </c>
      <c r="W61" s="20" t="s">
        <v>486</v>
      </c>
      <c r="X61" s="29">
        <v>43748</v>
      </c>
      <c r="Y61" s="29">
        <f t="shared" si="7"/>
        <v>43793</v>
      </c>
      <c r="AD61" s="8" t="s">
        <v>159</v>
      </c>
      <c r="AF61" s="15" t="s">
        <v>325</v>
      </c>
      <c r="AG61" s="7" t="s">
        <v>158</v>
      </c>
      <c r="AH61" s="7">
        <v>920</v>
      </c>
      <c r="AI61" s="7">
        <v>93000000000</v>
      </c>
      <c r="AJ61" s="6" t="s">
        <v>65</v>
      </c>
      <c r="AK61" s="19">
        <f t="shared" si="8"/>
        <v>43813</v>
      </c>
      <c r="AL61" s="19">
        <v>43840</v>
      </c>
      <c r="AM61" s="29">
        <f t="shared" si="9"/>
        <v>43870</v>
      </c>
      <c r="AN61" s="10" t="s">
        <v>99</v>
      </c>
      <c r="AP61" s="5"/>
      <c r="AU61" s="4" t="s">
        <v>98</v>
      </c>
      <c r="AV61" s="4" t="s">
        <v>98</v>
      </c>
      <c r="AW61" s="27" t="s">
        <v>97</v>
      </c>
      <c r="AX61" s="8" t="s">
        <v>833</v>
      </c>
      <c r="AY61" s="7">
        <v>182</v>
      </c>
    </row>
    <row r="62" spans="1:51" s="7" customFormat="1" ht="41.4" hidden="1">
      <c r="A62" s="7" t="s">
        <v>101</v>
      </c>
      <c r="B62" s="27" t="s">
        <v>401</v>
      </c>
      <c r="C62" s="6" t="s">
        <v>58</v>
      </c>
      <c r="D62" s="6" t="s">
        <v>100</v>
      </c>
      <c r="E62" s="8" t="s">
        <v>59</v>
      </c>
      <c r="F62" s="20">
        <v>1</v>
      </c>
      <c r="G62" s="8" t="s">
        <v>157</v>
      </c>
      <c r="H62" s="9" t="s">
        <v>120</v>
      </c>
      <c r="I62" s="11" t="s">
        <v>120</v>
      </c>
      <c r="J62" s="7">
        <v>1</v>
      </c>
      <c r="L62" s="20" t="s">
        <v>97</v>
      </c>
      <c r="M62" s="12" t="s">
        <v>196</v>
      </c>
      <c r="N62" s="20" t="s">
        <v>62</v>
      </c>
      <c r="O62" s="35">
        <v>395.16399999999999</v>
      </c>
      <c r="P62" s="38">
        <f t="shared" si="6"/>
        <v>474.19679999999994</v>
      </c>
      <c r="U62" s="7" t="s">
        <v>485</v>
      </c>
      <c r="V62" s="6" t="s">
        <v>58</v>
      </c>
      <c r="W62" s="20" t="s">
        <v>486</v>
      </c>
      <c r="X62" s="29">
        <v>43718</v>
      </c>
      <c r="Y62" s="29">
        <f t="shared" si="7"/>
        <v>43763</v>
      </c>
      <c r="AD62" s="8" t="s">
        <v>156</v>
      </c>
      <c r="AF62" s="7">
        <v>796</v>
      </c>
      <c r="AG62" s="7" t="s">
        <v>64</v>
      </c>
      <c r="AH62" s="7">
        <v>1</v>
      </c>
      <c r="AI62" s="7">
        <v>93000000000</v>
      </c>
      <c r="AJ62" s="6" t="s">
        <v>65</v>
      </c>
      <c r="AK62" s="19">
        <f t="shared" si="8"/>
        <v>43783</v>
      </c>
      <c r="AL62" s="19">
        <v>43840</v>
      </c>
      <c r="AM62" s="29">
        <f t="shared" si="9"/>
        <v>43870</v>
      </c>
      <c r="AN62" s="10" t="s">
        <v>99</v>
      </c>
      <c r="AP62" s="5"/>
      <c r="AU62" s="4"/>
      <c r="AV62" s="4"/>
      <c r="AW62" s="27" t="s">
        <v>97</v>
      </c>
      <c r="AX62" s="8" t="s">
        <v>763</v>
      </c>
      <c r="AY62" s="7">
        <v>183</v>
      </c>
    </row>
    <row r="63" spans="1:51" s="7" customFormat="1" ht="41.4" hidden="1">
      <c r="A63" s="7" t="s">
        <v>101</v>
      </c>
      <c r="B63" s="27" t="s">
        <v>402</v>
      </c>
      <c r="C63" s="6" t="s">
        <v>58</v>
      </c>
      <c r="D63" s="6" t="s">
        <v>100</v>
      </c>
      <c r="E63" s="8" t="s">
        <v>59</v>
      </c>
      <c r="F63" s="20">
        <v>1</v>
      </c>
      <c r="G63" s="8" t="s">
        <v>153</v>
      </c>
      <c r="H63" s="9" t="s">
        <v>155</v>
      </c>
      <c r="I63" s="9" t="s">
        <v>154</v>
      </c>
      <c r="J63" s="7">
        <v>2</v>
      </c>
      <c r="L63" s="20" t="s">
        <v>97</v>
      </c>
      <c r="M63" s="12" t="s">
        <v>196</v>
      </c>
      <c r="N63" s="20" t="s">
        <v>62</v>
      </c>
      <c r="O63" s="35">
        <v>1590.643</v>
      </c>
      <c r="P63" s="38">
        <f t="shared" si="6"/>
        <v>1908.7716</v>
      </c>
      <c r="U63" s="7" t="s">
        <v>485</v>
      </c>
      <c r="V63" s="6" t="s">
        <v>58</v>
      </c>
      <c r="W63" s="20" t="s">
        <v>486</v>
      </c>
      <c r="X63" s="29">
        <v>43749</v>
      </c>
      <c r="Y63" s="29">
        <f t="shared" si="7"/>
        <v>43794</v>
      </c>
      <c r="AD63" s="8" t="s">
        <v>153</v>
      </c>
      <c r="AF63" s="7">
        <v>796</v>
      </c>
      <c r="AG63" s="7" t="s">
        <v>64</v>
      </c>
      <c r="AH63" s="7">
        <v>184</v>
      </c>
      <c r="AI63" s="7">
        <v>93000000000</v>
      </c>
      <c r="AJ63" s="6" t="s">
        <v>65</v>
      </c>
      <c r="AK63" s="19">
        <f t="shared" si="8"/>
        <v>43814</v>
      </c>
      <c r="AL63" s="19">
        <v>43840</v>
      </c>
      <c r="AM63" s="29">
        <f t="shared" si="9"/>
        <v>43870</v>
      </c>
      <c r="AN63" s="10" t="s">
        <v>99</v>
      </c>
      <c r="AP63" s="5"/>
      <c r="AU63" s="4" t="s">
        <v>98</v>
      </c>
      <c r="AV63" s="4" t="s">
        <v>98</v>
      </c>
      <c r="AW63" s="27" t="s">
        <v>97</v>
      </c>
      <c r="AX63" s="8" t="s">
        <v>846</v>
      </c>
      <c r="AY63" s="7">
        <v>184</v>
      </c>
    </row>
    <row r="64" spans="1:51" s="7" customFormat="1" ht="41.4" hidden="1">
      <c r="A64" s="7" t="s">
        <v>101</v>
      </c>
      <c r="B64" s="27" t="s">
        <v>403</v>
      </c>
      <c r="C64" s="6" t="s">
        <v>58</v>
      </c>
      <c r="D64" s="6" t="s">
        <v>100</v>
      </c>
      <c r="E64" s="8" t="s">
        <v>59</v>
      </c>
      <c r="F64" s="27">
        <v>1</v>
      </c>
      <c r="G64" s="8" t="s">
        <v>845</v>
      </c>
      <c r="H64" s="9" t="s">
        <v>152</v>
      </c>
      <c r="I64" s="9" t="s">
        <v>152</v>
      </c>
      <c r="J64" s="7">
        <v>2</v>
      </c>
      <c r="L64" s="20" t="s">
        <v>97</v>
      </c>
      <c r="M64" s="12" t="s">
        <v>196</v>
      </c>
      <c r="N64" s="20" t="s">
        <v>62</v>
      </c>
      <c r="O64" s="35">
        <v>103.64</v>
      </c>
      <c r="P64" s="38">
        <f t="shared" si="6"/>
        <v>124.36799999999999</v>
      </c>
      <c r="U64" s="7" t="s">
        <v>485</v>
      </c>
      <c r="V64" s="6" t="s">
        <v>58</v>
      </c>
      <c r="W64" s="20" t="s">
        <v>486</v>
      </c>
      <c r="X64" s="29">
        <v>43749</v>
      </c>
      <c r="Y64" s="29">
        <f t="shared" si="7"/>
        <v>43794</v>
      </c>
      <c r="AD64" s="8" t="s">
        <v>151</v>
      </c>
      <c r="AF64" s="7">
        <v>796</v>
      </c>
      <c r="AG64" s="7" t="s">
        <v>64</v>
      </c>
      <c r="AH64" s="7">
        <v>244</v>
      </c>
      <c r="AI64" s="7">
        <v>93000000000</v>
      </c>
      <c r="AJ64" s="6" t="s">
        <v>65</v>
      </c>
      <c r="AK64" s="19">
        <f t="shared" si="8"/>
        <v>43814</v>
      </c>
      <c r="AL64" s="19">
        <v>43840</v>
      </c>
      <c r="AM64" s="29">
        <f t="shared" si="9"/>
        <v>43870</v>
      </c>
      <c r="AN64" s="10" t="s">
        <v>99</v>
      </c>
      <c r="AP64" s="5"/>
      <c r="AU64" s="4" t="s">
        <v>98</v>
      </c>
      <c r="AV64" s="4" t="s">
        <v>98</v>
      </c>
      <c r="AW64" s="27" t="s">
        <v>97</v>
      </c>
      <c r="AX64" s="8" t="s">
        <v>846</v>
      </c>
      <c r="AY64" s="7">
        <v>185</v>
      </c>
    </row>
    <row r="65" spans="1:51" s="7" customFormat="1" ht="41.4" hidden="1">
      <c r="A65" s="7" t="s">
        <v>101</v>
      </c>
      <c r="B65" s="27" t="s">
        <v>404</v>
      </c>
      <c r="C65" s="6" t="s">
        <v>58</v>
      </c>
      <c r="D65" s="6" t="s">
        <v>100</v>
      </c>
      <c r="E65" s="8" t="s">
        <v>59</v>
      </c>
      <c r="F65" s="27">
        <v>1</v>
      </c>
      <c r="G65" s="8" t="s">
        <v>149</v>
      </c>
      <c r="H65" s="9" t="s">
        <v>75</v>
      </c>
      <c r="I65" s="9" t="s">
        <v>150</v>
      </c>
      <c r="J65" s="7">
        <v>2</v>
      </c>
      <c r="L65" s="20" t="s">
        <v>97</v>
      </c>
      <c r="M65" s="12" t="s">
        <v>196</v>
      </c>
      <c r="N65" s="20" t="s">
        <v>62</v>
      </c>
      <c r="O65" s="35">
        <v>100.839</v>
      </c>
      <c r="P65" s="38">
        <f t="shared" si="6"/>
        <v>121.0068</v>
      </c>
      <c r="U65" s="7" t="s">
        <v>485</v>
      </c>
      <c r="V65" s="6" t="s">
        <v>58</v>
      </c>
      <c r="W65" s="20" t="s">
        <v>486</v>
      </c>
      <c r="X65" s="29">
        <v>43718</v>
      </c>
      <c r="Y65" s="29">
        <f t="shared" si="7"/>
        <v>43763</v>
      </c>
      <c r="AD65" s="8" t="s">
        <v>149</v>
      </c>
      <c r="AF65" s="7">
        <v>166</v>
      </c>
      <c r="AG65" s="7" t="s">
        <v>77</v>
      </c>
      <c r="AH65" s="7">
        <v>680</v>
      </c>
      <c r="AI65" s="7">
        <v>93000000000</v>
      </c>
      <c r="AJ65" s="6" t="s">
        <v>65</v>
      </c>
      <c r="AK65" s="19">
        <f t="shared" si="8"/>
        <v>43783</v>
      </c>
      <c r="AL65" s="19">
        <v>43840</v>
      </c>
      <c r="AM65" s="29">
        <f t="shared" si="9"/>
        <v>43870</v>
      </c>
      <c r="AN65" s="10" t="s">
        <v>99</v>
      </c>
      <c r="AP65" s="5"/>
      <c r="AU65" s="4" t="s">
        <v>98</v>
      </c>
      <c r="AV65" s="4" t="s">
        <v>98</v>
      </c>
      <c r="AW65" s="27" t="s">
        <v>97</v>
      </c>
      <c r="AX65" s="8" t="s">
        <v>763</v>
      </c>
      <c r="AY65" s="7">
        <v>186</v>
      </c>
    </row>
    <row r="66" spans="1:51" s="7" customFormat="1" ht="70.2" hidden="1" customHeight="1">
      <c r="A66" s="7" t="s">
        <v>101</v>
      </c>
      <c r="B66" s="27" t="s">
        <v>405</v>
      </c>
      <c r="C66" s="6" t="s">
        <v>58</v>
      </c>
      <c r="D66" s="6" t="s">
        <v>100</v>
      </c>
      <c r="E66" s="8" t="s">
        <v>59</v>
      </c>
      <c r="F66" s="27">
        <v>1</v>
      </c>
      <c r="G66" s="8" t="s">
        <v>146</v>
      </c>
      <c r="H66" s="9" t="s">
        <v>148</v>
      </c>
      <c r="I66" s="9" t="s">
        <v>147</v>
      </c>
      <c r="J66" s="7">
        <v>1</v>
      </c>
      <c r="L66" s="20" t="s">
        <v>97</v>
      </c>
      <c r="M66" s="12" t="s">
        <v>196</v>
      </c>
      <c r="N66" s="20" t="s">
        <v>62</v>
      </c>
      <c r="O66" s="35">
        <v>131.90100000000001</v>
      </c>
      <c r="P66" s="38">
        <f t="shared" si="6"/>
        <v>158.28120000000001</v>
      </c>
      <c r="U66" s="7" t="s">
        <v>485</v>
      </c>
      <c r="V66" s="6" t="s">
        <v>58</v>
      </c>
      <c r="W66" s="20" t="s">
        <v>486</v>
      </c>
      <c r="X66" s="29">
        <v>43718</v>
      </c>
      <c r="Y66" s="29">
        <f t="shared" si="7"/>
        <v>43763</v>
      </c>
      <c r="AD66" s="8" t="s">
        <v>146</v>
      </c>
      <c r="AF66" s="7">
        <v>796</v>
      </c>
      <c r="AG66" s="7" t="s">
        <v>64</v>
      </c>
      <c r="AH66" s="7">
        <v>30</v>
      </c>
      <c r="AI66" s="7">
        <v>93000000000</v>
      </c>
      <c r="AJ66" s="6" t="s">
        <v>65</v>
      </c>
      <c r="AK66" s="19">
        <f t="shared" si="8"/>
        <v>43783</v>
      </c>
      <c r="AL66" s="19">
        <v>43840</v>
      </c>
      <c r="AM66" s="29">
        <f t="shared" si="9"/>
        <v>43870</v>
      </c>
      <c r="AN66" s="10" t="s">
        <v>99</v>
      </c>
      <c r="AP66" s="5"/>
      <c r="AU66" s="4" t="s">
        <v>98</v>
      </c>
      <c r="AV66" s="4" t="s">
        <v>98</v>
      </c>
      <c r="AW66" s="27" t="s">
        <v>97</v>
      </c>
      <c r="AX66" s="8" t="s">
        <v>763</v>
      </c>
      <c r="AY66" s="7">
        <v>187</v>
      </c>
    </row>
    <row r="67" spans="1:51" s="7" customFormat="1" ht="41.4" hidden="1">
      <c r="A67" s="7" t="s">
        <v>101</v>
      </c>
      <c r="B67" s="27" t="s">
        <v>406</v>
      </c>
      <c r="C67" s="6" t="s">
        <v>58</v>
      </c>
      <c r="D67" s="6" t="s">
        <v>100</v>
      </c>
      <c r="E67" s="8" t="s">
        <v>59</v>
      </c>
      <c r="F67" s="20">
        <v>1</v>
      </c>
      <c r="G67" s="8" t="s">
        <v>144</v>
      </c>
      <c r="H67" s="9" t="s">
        <v>119</v>
      </c>
      <c r="I67" s="9" t="s">
        <v>145</v>
      </c>
      <c r="J67" s="7">
        <v>1</v>
      </c>
      <c r="L67" s="20" t="s">
        <v>97</v>
      </c>
      <c r="M67" s="12" t="s">
        <v>196</v>
      </c>
      <c r="N67" s="20" t="s">
        <v>62</v>
      </c>
      <c r="O67" s="35">
        <v>439.923</v>
      </c>
      <c r="P67" s="38">
        <f t="shared" si="6"/>
        <v>527.9076</v>
      </c>
      <c r="U67" s="7" t="s">
        <v>485</v>
      </c>
      <c r="V67" s="6" t="s">
        <v>58</v>
      </c>
      <c r="W67" s="20" t="s">
        <v>486</v>
      </c>
      <c r="X67" s="29">
        <v>43738</v>
      </c>
      <c r="Y67" s="29">
        <f t="shared" si="7"/>
        <v>43783</v>
      </c>
      <c r="AD67" s="8" t="s">
        <v>144</v>
      </c>
      <c r="AF67" s="7">
        <v>796</v>
      </c>
      <c r="AG67" s="7" t="s">
        <v>64</v>
      </c>
      <c r="AH67" s="7">
        <v>357</v>
      </c>
      <c r="AI67" s="7">
        <v>93000000000</v>
      </c>
      <c r="AJ67" s="6" t="s">
        <v>65</v>
      </c>
      <c r="AK67" s="19">
        <f t="shared" si="8"/>
        <v>43803</v>
      </c>
      <c r="AL67" s="19">
        <v>43840</v>
      </c>
      <c r="AM67" s="29">
        <f t="shared" si="9"/>
        <v>43870</v>
      </c>
      <c r="AN67" s="10" t="s">
        <v>99</v>
      </c>
      <c r="AP67" s="5"/>
      <c r="AU67" s="4" t="s">
        <v>98</v>
      </c>
      <c r="AV67" s="4" t="s">
        <v>98</v>
      </c>
      <c r="AW67" s="27" t="s">
        <v>97</v>
      </c>
      <c r="AX67" s="8" t="s">
        <v>814</v>
      </c>
      <c r="AY67" s="7">
        <v>188</v>
      </c>
    </row>
    <row r="68" spans="1:51" s="7" customFormat="1" ht="41.4" hidden="1">
      <c r="A68" s="7" t="s">
        <v>101</v>
      </c>
      <c r="B68" s="27" t="s">
        <v>407</v>
      </c>
      <c r="C68" s="6" t="s">
        <v>58</v>
      </c>
      <c r="D68" s="6" t="s">
        <v>100</v>
      </c>
      <c r="E68" s="8" t="s">
        <v>59</v>
      </c>
      <c r="F68" s="20">
        <v>1</v>
      </c>
      <c r="G68" s="8" t="s">
        <v>143</v>
      </c>
      <c r="H68" s="9" t="s">
        <v>142</v>
      </c>
      <c r="I68" s="9" t="s">
        <v>142</v>
      </c>
      <c r="J68" s="7">
        <v>1</v>
      </c>
      <c r="L68" s="20" t="s">
        <v>97</v>
      </c>
      <c r="M68" s="12" t="s">
        <v>196</v>
      </c>
      <c r="N68" s="20" t="s">
        <v>62</v>
      </c>
      <c r="O68" s="35">
        <v>123.13</v>
      </c>
      <c r="P68" s="38">
        <f t="shared" si="6"/>
        <v>147.756</v>
      </c>
      <c r="U68" s="7" t="s">
        <v>485</v>
      </c>
      <c r="V68" s="6" t="s">
        <v>58</v>
      </c>
      <c r="W68" s="20" t="s">
        <v>486</v>
      </c>
      <c r="X68" s="29">
        <v>43718</v>
      </c>
      <c r="Y68" s="29">
        <f t="shared" si="7"/>
        <v>43763</v>
      </c>
      <c r="AD68" s="8" t="s">
        <v>141</v>
      </c>
      <c r="AF68" s="7">
        <v>796</v>
      </c>
      <c r="AG68" s="7" t="s">
        <v>64</v>
      </c>
      <c r="AH68" s="7">
        <v>48</v>
      </c>
      <c r="AI68" s="7">
        <v>93000000000</v>
      </c>
      <c r="AJ68" s="6" t="s">
        <v>65</v>
      </c>
      <c r="AK68" s="19">
        <f t="shared" si="8"/>
        <v>43783</v>
      </c>
      <c r="AL68" s="19">
        <v>43840</v>
      </c>
      <c r="AM68" s="29">
        <f t="shared" si="9"/>
        <v>43870</v>
      </c>
      <c r="AN68" s="10" t="s">
        <v>99</v>
      </c>
      <c r="AP68" s="5"/>
      <c r="AU68" s="4" t="s">
        <v>98</v>
      </c>
      <c r="AV68" s="4" t="s">
        <v>98</v>
      </c>
      <c r="AW68" s="27" t="s">
        <v>97</v>
      </c>
      <c r="AX68" s="8" t="s">
        <v>763</v>
      </c>
      <c r="AY68" s="7">
        <v>189</v>
      </c>
    </row>
    <row r="69" spans="1:51" s="7" customFormat="1" ht="69">
      <c r="A69" s="7" t="s">
        <v>101</v>
      </c>
      <c r="B69" s="27" t="s">
        <v>408</v>
      </c>
      <c r="C69" s="6" t="s">
        <v>58</v>
      </c>
      <c r="D69" s="6" t="s">
        <v>100</v>
      </c>
      <c r="E69" s="8" t="s">
        <v>59</v>
      </c>
      <c r="F69" s="27">
        <v>1</v>
      </c>
      <c r="G69" s="8" t="s">
        <v>851</v>
      </c>
      <c r="H69" s="11" t="s">
        <v>139</v>
      </c>
      <c r="I69" s="9" t="s">
        <v>138</v>
      </c>
      <c r="J69" s="7">
        <v>1</v>
      </c>
      <c r="L69" s="20" t="s">
        <v>334</v>
      </c>
      <c r="M69" s="12" t="s">
        <v>196</v>
      </c>
      <c r="N69" s="20" t="s">
        <v>62</v>
      </c>
      <c r="O69" s="35">
        <v>494.31200000000001</v>
      </c>
      <c r="P69" s="38">
        <f t="shared" si="6"/>
        <v>593.17439999999999</v>
      </c>
      <c r="U69" s="7" t="s">
        <v>485</v>
      </c>
      <c r="V69" s="6" t="s">
        <v>58</v>
      </c>
      <c r="W69" s="20" t="s">
        <v>486</v>
      </c>
      <c r="X69" s="29">
        <v>43760</v>
      </c>
      <c r="Y69" s="29">
        <v>43784</v>
      </c>
      <c r="AD69" s="8" t="str">
        <f>G69</f>
        <v>Поставка подвесных стеклянных изоляторов на напряжение от 10кВ до 500кВ (инновационное оборудование)</v>
      </c>
      <c r="AF69" s="7">
        <v>796</v>
      </c>
      <c r="AG69" s="7" t="s">
        <v>64</v>
      </c>
      <c r="AH69" s="7">
        <v>18</v>
      </c>
      <c r="AI69" s="7">
        <v>93000000000</v>
      </c>
      <c r="AJ69" s="6" t="s">
        <v>65</v>
      </c>
      <c r="AK69" s="19">
        <f t="shared" si="8"/>
        <v>43804</v>
      </c>
      <c r="AL69" s="19">
        <f>AK69</f>
        <v>43804</v>
      </c>
      <c r="AM69" s="29">
        <v>43830</v>
      </c>
      <c r="AN69" s="10" t="s">
        <v>333</v>
      </c>
      <c r="AP69" s="5"/>
      <c r="AU69" s="4" t="s">
        <v>98</v>
      </c>
      <c r="AV69" s="4" t="s">
        <v>98</v>
      </c>
      <c r="AW69" s="27" t="s">
        <v>97</v>
      </c>
      <c r="AX69" s="8" t="s">
        <v>852</v>
      </c>
      <c r="AY69" s="7">
        <v>190</v>
      </c>
    </row>
    <row r="70" spans="1:51" s="7" customFormat="1" ht="41.4" hidden="1">
      <c r="A70" s="7" t="s">
        <v>101</v>
      </c>
      <c r="B70" s="27" t="s">
        <v>409</v>
      </c>
      <c r="C70" s="6" t="s">
        <v>58</v>
      </c>
      <c r="D70" s="6" t="s">
        <v>100</v>
      </c>
      <c r="E70" s="8" t="s">
        <v>59</v>
      </c>
      <c r="F70" s="27">
        <v>1</v>
      </c>
      <c r="G70" s="8" t="s">
        <v>140</v>
      </c>
      <c r="H70" s="30" t="s">
        <v>145</v>
      </c>
      <c r="I70" s="9" t="s">
        <v>145</v>
      </c>
      <c r="J70" s="7">
        <v>1</v>
      </c>
      <c r="L70" s="20" t="s">
        <v>97</v>
      </c>
      <c r="M70" s="12" t="s">
        <v>196</v>
      </c>
      <c r="N70" s="20" t="s">
        <v>62</v>
      </c>
      <c r="O70" s="35">
        <v>1009.851</v>
      </c>
      <c r="P70" s="38">
        <f t="shared" si="6"/>
        <v>1211.8211999999999</v>
      </c>
      <c r="U70" s="7" t="s">
        <v>485</v>
      </c>
      <c r="V70" s="6" t="s">
        <v>58</v>
      </c>
      <c r="W70" s="20" t="s">
        <v>486</v>
      </c>
      <c r="X70" s="29">
        <v>43748</v>
      </c>
      <c r="Y70" s="29">
        <f t="shared" si="7"/>
        <v>43793</v>
      </c>
      <c r="AD70" s="8" t="str">
        <f>G70</f>
        <v>Поставка вводов 35-220 кВ</v>
      </c>
      <c r="AF70" s="7">
        <v>796</v>
      </c>
      <c r="AG70" s="7" t="s">
        <v>64</v>
      </c>
      <c r="AH70" s="7">
        <v>3</v>
      </c>
      <c r="AI70" s="7">
        <v>93000000000</v>
      </c>
      <c r="AJ70" s="6" t="s">
        <v>65</v>
      </c>
      <c r="AK70" s="19">
        <f t="shared" si="8"/>
        <v>43813</v>
      </c>
      <c r="AL70" s="19">
        <v>43840</v>
      </c>
      <c r="AM70" s="29">
        <f t="shared" si="9"/>
        <v>43870</v>
      </c>
      <c r="AN70" s="10" t="s">
        <v>99</v>
      </c>
      <c r="AP70" s="5"/>
      <c r="AU70" s="4" t="s">
        <v>98</v>
      </c>
      <c r="AV70" s="4" t="s">
        <v>98</v>
      </c>
      <c r="AW70" s="27" t="s">
        <v>97</v>
      </c>
      <c r="AX70" s="8" t="s">
        <v>833</v>
      </c>
      <c r="AY70" s="7">
        <v>191</v>
      </c>
    </row>
    <row r="71" spans="1:51" s="8" customFormat="1" ht="66" hidden="1" customHeight="1">
      <c r="A71" s="20" t="s">
        <v>239</v>
      </c>
      <c r="B71" s="27" t="s">
        <v>410</v>
      </c>
      <c r="C71" s="8" t="s">
        <v>58</v>
      </c>
      <c r="D71" s="8" t="s">
        <v>240</v>
      </c>
      <c r="E71" s="20" t="s">
        <v>241</v>
      </c>
      <c r="F71" s="20">
        <v>1</v>
      </c>
      <c r="G71" s="20" t="s">
        <v>242</v>
      </c>
      <c r="H71" s="8" t="s">
        <v>243</v>
      </c>
      <c r="I71" s="8" t="s">
        <v>244</v>
      </c>
      <c r="J71" s="37">
        <v>1</v>
      </c>
      <c r="K71" s="20"/>
      <c r="L71" s="20" t="s">
        <v>97</v>
      </c>
      <c r="M71" s="12" t="s">
        <v>196</v>
      </c>
      <c r="N71" s="20" t="s">
        <v>245</v>
      </c>
      <c r="O71" s="38">
        <v>662.20799999999997</v>
      </c>
      <c r="P71" s="38">
        <v>662.20799999999997</v>
      </c>
      <c r="Q71" s="18"/>
      <c r="R71" s="18"/>
      <c r="S71" s="18"/>
      <c r="T71" s="18"/>
      <c r="U71" s="20" t="s">
        <v>86</v>
      </c>
      <c r="V71" s="20" t="s">
        <v>58</v>
      </c>
      <c r="W71" s="20" t="s">
        <v>486</v>
      </c>
      <c r="X71" s="19">
        <v>43497</v>
      </c>
      <c r="Y71" s="19">
        <v>43497</v>
      </c>
      <c r="Z71" s="20" t="s">
        <v>246</v>
      </c>
      <c r="AA71" s="20" t="s">
        <v>247</v>
      </c>
      <c r="AB71" s="37">
        <v>1701039939</v>
      </c>
      <c r="AC71" s="37">
        <v>170101001</v>
      </c>
      <c r="AD71" s="20" t="s">
        <v>242</v>
      </c>
      <c r="AE71" s="20" t="s">
        <v>248</v>
      </c>
      <c r="AF71" s="17">
        <v>876</v>
      </c>
      <c r="AG71" s="20" t="s">
        <v>344</v>
      </c>
      <c r="AH71" s="14">
        <v>1</v>
      </c>
      <c r="AI71" s="41">
        <v>93000000000</v>
      </c>
      <c r="AJ71" s="12" t="s">
        <v>65</v>
      </c>
      <c r="AK71" s="19">
        <v>43497</v>
      </c>
      <c r="AL71" s="19">
        <f t="shared" ref="AL71:AL95" si="10">AK71</f>
        <v>43497</v>
      </c>
      <c r="AM71" s="19">
        <v>43862</v>
      </c>
      <c r="AN71" s="37" t="s">
        <v>249</v>
      </c>
      <c r="AO71" s="20"/>
      <c r="AP71" s="20"/>
      <c r="AQ71" s="20"/>
      <c r="AR71" s="20"/>
      <c r="AS71" s="19"/>
      <c r="AT71" s="42"/>
      <c r="AU71" s="22"/>
      <c r="AV71" s="20"/>
      <c r="AW71" s="27" t="s">
        <v>97</v>
      </c>
      <c r="AX71" s="20"/>
      <c r="AY71" s="8" t="s">
        <v>632</v>
      </c>
    </row>
    <row r="72" spans="1:51" s="8" customFormat="1" ht="68.400000000000006" hidden="1" customHeight="1">
      <c r="A72" s="20" t="s">
        <v>239</v>
      </c>
      <c r="B72" s="27" t="s">
        <v>411</v>
      </c>
      <c r="C72" s="8" t="s">
        <v>58</v>
      </c>
      <c r="D72" s="8" t="s">
        <v>240</v>
      </c>
      <c r="E72" s="20" t="s">
        <v>241</v>
      </c>
      <c r="F72" s="20">
        <v>1</v>
      </c>
      <c r="G72" s="20" t="s">
        <v>250</v>
      </c>
      <c r="H72" s="8" t="s">
        <v>243</v>
      </c>
      <c r="I72" s="8" t="s">
        <v>244</v>
      </c>
      <c r="J72" s="37">
        <v>1</v>
      </c>
      <c r="K72" s="20"/>
      <c r="L72" s="20" t="s">
        <v>97</v>
      </c>
      <c r="M72" s="12" t="s">
        <v>196</v>
      </c>
      <c r="N72" s="20" t="s">
        <v>245</v>
      </c>
      <c r="O72" s="38">
        <v>273.18200000000002</v>
      </c>
      <c r="P72" s="38">
        <v>327.81799999999998</v>
      </c>
      <c r="Q72" s="18"/>
      <c r="R72" s="18"/>
      <c r="S72" s="18"/>
      <c r="T72" s="18"/>
      <c r="U72" s="20" t="s">
        <v>195</v>
      </c>
      <c r="V72" s="20" t="s">
        <v>58</v>
      </c>
      <c r="W72" s="20" t="s">
        <v>194</v>
      </c>
      <c r="X72" s="19">
        <v>43770</v>
      </c>
      <c r="Y72" s="19">
        <v>43770</v>
      </c>
      <c r="Z72" s="20" t="s">
        <v>246</v>
      </c>
      <c r="AA72" s="20" t="s">
        <v>251</v>
      </c>
      <c r="AB72" s="37">
        <v>7705048974</v>
      </c>
      <c r="AC72" s="37">
        <v>770501001</v>
      </c>
      <c r="AD72" s="20" t="s">
        <v>250</v>
      </c>
      <c r="AE72" s="20" t="s">
        <v>252</v>
      </c>
      <c r="AF72" s="37">
        <v>876</v>
      </c>
      <c r="AG72" s="20" t="s">
        <v>344</v>
      </c>
      <c r="AH72" s="37">
        <v>1</v>
      </c>
      <c r="AI72" s="41">
        <v>93000000000</v>
      </c>
      <c r="AJ72" s="12" t="s">
        <v>65</v>
      </c>
      <c r="AK72" s="19">
        <v>43770</v>
      </c>
      <c r="AL72" s="19">
        <f t="shared" si="10"/>
        <v>43770</v>
      </c>
      <c r="AM72" s="19">
        <v>44136</v>
      </c>
      <c r="AN72" s="37" t="s">
        <v>249</v>
      </c>
      <c r="AO72" s="20"/>
      <c r="AP72" s="20"/>
      <c r="AQ72" s="20"/>
      <c r="AR72" s="20"/>
      <c r="AS72" s="19"/>
      <c r="AT72" s="42"/>
      <c r="AU72" s="22"/>
      <c r="AV72" s="20"/>
      <c r="AW72" s="27" t="s">
        <v>97</v>
      </c>
      <c r="AX72" s="20"/>
    </row>
    <row r="73" spans="1:51" s="8" customFormat="1" ht="74.400000000000006" hidden="1" customHeight="1">
      <c r="A73" s="43" t="s">
        <v>239</v>
      </c>
      <c r="B73" s="27" t="s">
        <v>412</v>
      </c>
      <c r="C73" s="44" t="s">
        <v>58</v>
      </c>
      <c r="D73" s="44" t="s">
        <v>240</v>
      </c>
      <c r="E73" s="43" t="s">
        <v>241</v>
      </c>
      <c r="F73" s="27">
        <v>1</v>
      </c>
      <c r="G73" s="43" t="s">
        <v>253</v>
      </c>
      <c r="H73" s="8" t="s">
        <v>243</v>
      </c>
      <c r="I73" s="8" t="s">
        <v>244</v>
      </c>
      <c r="J73" s="37">
        <v>1</v>
      </c>
      <c r="K73" s="20"/>
      <c r="L73" s="20" t="s">
        <v>97</v>
      </c>
      <c r="M73" s="12" t="s">
        <v>196</v>
      </c>
      <c r="N73" s="20" t="s">
        <v>254</v>
      </c>
      <c r="O73" s="45">
        <v>830</v>
      </c>
      <c r="P73" s="45">
        <v>996</v>
      </c>
      <c r="Q73" s="18"/>
      <c r="R73" s="18"/>
      <c r="S73" s="18"/>
      <c r="T73" s="18"/>
      <c r="U73" s="20" t="s">
        <v>346</v>
      </c>
      <c r="V73" s="20" t="s">
        <v>255</v>
      </c>
      <c r="W73" s="20" t="s">
        <v>486</v>
      </c>
      <c r="X73" s="19">
        <v>43678</v>
      </c>
      <c r="Y73" s="19">
        <f>X73+45</f>
        <v>43723</v>
      </c>
      <c r="Z73" s="20"/>
      <c r="AA73" s="20"/>
      <c r="AB73" s="37"/>
      <c r="AC73" s="37"/>
      <c r="AD73" s="20" t="s">
        <v>253</v>
      </c>
      <c r="AE73" s="20" t="s">
        <v>252</v>
      </c>
      <c r="AF73" s="37">
        <v>876</v>
      </c>
      <c r="AG73" s="20" t="s">
        <v>344</v>
      </c>
      <c r="AH73" s="37">
        <v>1</v>
      </c>
      <c r="AI73" s="41">
        <v>93000000000</v>
      </c>
      <c r="AJ73" s="12" t="s">
        <v>65</v>
      </c>
      <c r="AK73" s="19">
        <f>Y73+20</f>
        <v>43743</v>
      </c>
      <c r="AL73" s="19">
        <f t="shared" si="10"/>
        <v>43743</v>
      </c>
      <c r="AM73" s="19">
        <v>43925</v>
      </c>
      <c r="AN73" s="37" t="s">
        <v>249</v>
      </c>
      <c r="AO73" s="20"/>
      <c r="AP73" s="20"/>
      <c r="AQ73" s="20"/>
      <c r="AR73" s="20"/>
      <c r="AS73" s="19"/>
      <c r="AT73" s="42"/>
      <c r="AU73" s="22"/>
      <c r="AV73" s="20"/>
      <c r="AW73" s="27" t="s">
        <v>97</v>
      </c>
      <c r="AX73" s="20"/>
    </row>
    <row r="74" spans="1:51" s="8" customFormat="1" ht="68.400000000000006" hidden="1" customHeight="1">
      <c r="A74" s="20" t="s">
        <v>257</v>
      </c>
      <c r="B74" s="27" t="s">
        <v>413</v>
      </c>
      <c r="C74" s="8" t="s">
        <v>58</v>
      </c>
      <c r="D74" s="8" t="s">
        <v>240</v>
      </c>
      <c r="E74" s="20" t="s">
        <v>241</v>
      </c>
      <c r="F74" s="27">
        <v>1</v>
      </c>
      <c r="G74" s="20" t="s">
        <v>603</v>
      </c>
      <c r="H74" s="20" t="s">
        <v>259</v>
      </c>
      <c r="I74" s="20" t="s">
        <v>260</v>
      </c>
      <c r="J74" s="37">
        <v>1</v>
      </c>
      <c r="K74" s="20"/>
      <c r="L74" s="20" t="s">
        <v>97</v>
      </c>
      <c r="M74" s="12" t="s">
        <v>196</v>
      </c>
      <c r="N74" s="20" t="s">
        <v>62</v>
      </c>
      <c r="O74" s="46">
        <v>1227.269</v>
      </c>
      <c r="P74" s="46">
        <f>O74*1.2</f>
        <v>1472.7228</v>
      </c>
      <c r="Q74" s="20"/>
      <c r="R74" s="20"/>
      <c r="S74" s="20"/>
      <c r="T74" s="20"/>
      <c r="U74" s="20" t="s">
        <v>485</v>
      </c>
      <c r="V74" s="20" t="s">
        <v>58</v>
      </c>
      <c r="W74" s="20" t="s">
        <v>486</v>
      </c>
      <c r="X74" s="19">
        <v>43585</v>
      </c>
      <c r="Y74" s="19">
        <v>43617</v>
      </c>
      <c r="AB74" s="14"/>
      <c r="AC74" s="14"/>
      <c r="AD74" s="8" t="s">
        <v>258</v>
      </c>
      <c r="AE74" s="8" t="s">
        <v>261</v>
      </c>
      <c r="AF74" s="14">
        <v>796</v>
      </c>
      <c r="AG74" s="20" t="s">
        <v>64</v>
      </c>
      <c r="AH74" s="17">
        <v>164</v>
      </c>
      <c r="AI74" s="14">
        <v>93000000000</v>
      </c>
      <c r="AJ74" s="12" t="s">
        <v>65</v>
      </c>
      <c r="AK74" s="19">
        <f>Y74+20</f>
        <v>43637</v>
      </c>
      <c r="AL74" s="19">
        <f t="shared" si="10"/>
        <v>43637</v>
      </c>
      <c r="AM74" s="47">
        <f>AL74+60</f>
        <v>43697</v>
      </c>
      <c r="AN74" s="14">
        <v>2019</v>
      </c>
      <c r="AW74" s="27" t="s">
        <v>97</v>
      </c>
      <c r="AX74" s="8" t="s">
        <v>604</v>
      </c>
      <c r="AY74" s="8">
        <v>195</v>
      </c>
    </row>
    <row r="75" spans="1:51" s="8" customFormat="1" ht="76.2" hidden="1" customHeight="1">
      <c r="A75" s="20" t="s">
        <v>257</v>
      </c>
      <c r="B75" s="27" t="s">
        <v>414</v>
      </c>
      <c r="C75" s="8" t="s">
        <v>58</v>
      </c>
      <c r="D75" s="8" t="s">
        <v>240</v>
      </c>
      <c r="E75" s="20" t="s">
        <v>241</v>
      </c>
      <c r="F75" s="20">
        <v>1</v>
      </c>
      <c r="G75" s="20" t="s">
        <v>262</v>
      </c>
      <c r="H75" s="20" t="s">
        <v>263</v>
      </c>
      <c r="I75" s="20" t="s">
        <v>264</v>
      </c>
      <c r="J75" s="37">
        <v>1</v>
      </c>
      <c r="K75" s="20"/>
      <c r="L75" s="20" t="s">
        <v>97</v>
      </c>
      <c r="M75" s="12" t="s">
        <v>196</v>
      </c>
      <c r="N75" s="20" t="s">
        <v>245</v>
      </c>
      <c r="O75" s="68">
        <v>1079</v>
      </c>
      <c r="P75" s="68">
        <v>1079</v>
      </c>
      <c r="Q75" s="20"/>
      <c r="R75" s="20"/>
      <c r="S75" s="20"/>
      <c r="T75" s="20"/>
      <c r="U75" s="20" t="s">
        <v>195</v>
      </c>
      <c r="V75" s="20" t="s">
        <v>58</v>
      </c>
      <c r="W75" s="20" t="s">
        <v>194</v>
      </c>
      <c r="X75" s="19">
        <v>43483</v>
      </c>
      <c r="Y75" s="19">
        <v>43483</v>
      </c>
      <c r="Z75" s="8" t="s">
        <v>246</v>
      </c>
      <c r="AA75" s="8" t="s">
        <v>265</v>
      </c>
      <c r="AB75" s="14">
        <v>2461205250</v>
      </c>
      <c r="AC75" s="14">
        <v>246501001</v>
      </c>
      <c r="AD75" s="8" t="s">
        <v>262</v>
      </c>
      <c r="AE75" s="8" t="s">
        <v>252</v>
      </c>
      <c r="AF75" s="14">
        <v>796</v>
      </c>
      <c r="AG75" s="20" t="s">
        <v>64</v>
      </c>
      <c r="AH75" s="14">
        <v>16</v>
      </c>
      <c r="AI75" s="14">
        <v>93000000000</v>
      </c>
      <c r="AJ75" s="12" t="s">
        <v>65</v>
      </c>
      <c r="AK75" s="19">
        <v>43483</v>
      </c>
      <c r="AL75" s="19">
        <f t="shared" si="10"/>
        <v>43483</v>
      </c>
      <c r="AM75" s="47">
        <v>43830</v>
      </c>
      <c r="AN75" s="14">
        <v>2019</v>
      </c>
      <c r="AW75" s="27" t="s">
        <v>97</v>
      </c>
      <c r="AY75" s="8" t="s">
        <v>632</v>
      </c>
    </row>
    <row r="76" spans="1:51" s="8" customFormat="1" ht="65.400000000000006" hidden="1" customHeight="1">
      <c r="A76" s="8" t="s">
        <v>257</v>
      </c>
      <c r="B76" s="27" t="s">
        <v>415</v>
      </c>
      <c r="C76" s="8" t="s">
        <v>58</v>
      </c>
      <c r="D76" s="8" t="s">
        <v>240</v>
      </c>
      <c r="E76" s="8" t="s">
        <v>241</v>
      </c>
      <c r="F76" s="20">
        <v>1</v>
      </c>
      <c r="G76" s="8" t="s">
        <v>266</v>
      </c>
      <c r="H76" s="8" t="s">
        <v>263</v>
      </c>
      <c r="I76" s="8" t="s">
        <v>264</v>
      </c>
      <c r="J76" s="14">
        <v>1</v>
      </c>
      <c r="L76" s="20" t="s">
        <v>97</v>
      </c>
      <c r="M76" s="12" t="s">
        <v>196</v>
      </c>
      <c r="N76" s="8" t="s">
        <v>245</v>
      </c>
      <c r="O76" s="36">
        <v>331.375</v>
      </c>
      <c r="P76" s="36">
        <v>331.375</v>
      </c>
      <c r="U76" s="8" t="s">
        <v>195</v>
      </c>
      <c r="V76" s="8" t="s">
        <v>58</v>
      </c>
      <c r="W76" s="20" t="s">
        <v>194</v>
      </c>
      <c r="X76" s="47">
        <v>43712</v>
      </c>
      <c r="Y76" s="47">
        <v>43712</v>
      </c>
      <c r="Z76" s="8" t="s">
        <v>246</v>
      </c>
      <c r="AA76" s="8" t="s">
        <v>267</v>
      </c>
      <c r="AB76" s="14">
        <v>6732005174</v>
      </c>
      <c r="AC76" s="14">
        <v>673201001</v>
      </c>
      <c r="AD76" s="8" t="s">
        <v>266</v>
      </c>
      <c r="AE76" s="8" t="s">
        <v>252</v>
      </c>
      <c r="AF76" s="14">
        <v>796</v>
      </c>
      <c r="AG76" s="20" t="s">
        <v>64</v>
      </c>
      <c r="AH76" s="14">
        <v>275</v>
      </c>
      <c r="AI76" s="14">
        <v>93000000000</v>
      </c>
      <c r="AJ76" s="12" t="s">
        <v>65</v>
      </c>
      <c r="AK76" s="19">
        <v>43712</v>
      </c>
      <c r="AL76" s="19">
        <f t="shared" si="10"/>
        <v>43712</v>
      </c>
      <c r="AM76" s="47">
        <v>43742</v>
      </c>
      <c r="AN76" s="14">
        <v>2019</v>
      </c>
      <c r="AW76" s="27" t="s">
        <v>97</v>
      </c>
      <c r="AY76" s="8" t="s">
        <v>632</v>
      </c>
    </row>
    <row r="77" spans="1:51" s="8" customFormat="1" ht="63.6" hidden="1" customHeight="1">
      <c r="A77" s="8" t="s">
        <v>257</v>
      </c>
      <c r="B77" s="27" t="s">
        <v>416</v>
      </c>
      <c r="C77" s="8" t="s">
        <v>58</v>
      </c>
      <c r="D77" s="8" t="s">
        <v>240</v>
      </c>
      <c r="E77" s="8" t="s">
        <v>241</v>
      </c>
      <c r="F77" s="20">
        <v>1</v>
      </c>
      <c r="G77" s="8" t="s">
        <v>268</v>
      </c>
      <c r="H77" s="8" t="s">
        <v>263</v>
      </c>
      <c r="I77" s="8" t="s">
        <v>264</v>
      </c>
      <c r="J77" s="14">
        <v>1</v>
      </c>
      <c r="L77" s="20" t="s">
        <v>97</v>
      </c>
      <c r="M77" s="12" t="s">
        <v>196</v>
      </c>
      <c r="N77" s="8" t="s">
        <v>245</v>
      </c>
      <c r="O77" s="69">
        <v>155</v>
      </c>
      <c r="P77" s="69">
        <v>155</v>
      </c>
      <c r="U77" s="8" t="s">
        <v>195</v>
      </c>
      <c r="V77" s="20" t="s">
        <v>58</v>
      </c>
      <c r="W77" s="20" t="s">
        <v>194</v>
      </c>
      <c r="X77" s="19">
        <v>43500</v>
      </c>
      <c r="Y77" s="19">
        <v>43500</v>
      </c>
      <c r="Z77" s="8" t="s">
        <v>246</v>
      </c>
      <c r="AA77" s="8" t="s">
        <v>256</v>
      </c>
      <c r="AB77" s="14">
        <v>7709051664</v>
      </c>
      <c r="AC77" s="14">
        <v>770901001</v>
      </c>
      <c r="AD77" s="8" t="s">
        <v>268</v>
      </c>
      <c r="AE77" s="8" t="s">
        <v>252</v>
      </c>
      <c r="AF77" s="14">
        <v>796</v>
      </c>
      <c r="AG77" s="20" t="s">
        <v>64</v>
      </c>
      <c r="AH77" s="14">
        <v>5</v>
      </c>
      <c r="AI77" s="14">
        <v>93000000000</v>
      </c>
      <c r="AJ77" s="12" t="s">
        <v>65</v>
      </c>
      <c r="AK77" s="19">
        <v>43500</v>
      </c>
      <c r="AL77" s="19">
        <f t="shared" si="10"/>
        <v>43500</v>
      </c>
      <c r="AM77" s="47">
        <v>43528</v>
      </c>
      <c r="AN77" s="14">
        <v>2019</v>
      </c>
      <c r="AW77" s="27" t="s">
        <v>97</v>
      </c>
      <c r="AY77" s="8" t="s">
        <v>632</v>
      </c>
    </row>
    <row r="78" spans="1:51" s="20" customFormat="1" ht="57" hidden="1" customHeight="1">
      <c r="A78" s="43" t="s">
        <v>205</v>
      </c>
      <c r="B78" s="27" t="s">
        <v>417</v>
      </c>
      <c r="C78" s="8" t="s">
        <v>58</v>
      </c>
      <c r="D78" s="20" t="s">
        <v>240</v>
      </c>
      <c r="E78" s="20" t="s">
        <v>198</v>
      </c>
      <c r="F78" s="27">
        <v>1</v>
      </c>
      <c r="G78" s="20" t="s">
        <v>482</v>
      </c>
      <c r="H78" s="37" t="s">
        <v>270</v>
      </c>
      <c r="I78" s="37" t="s">
        <v>271</v>
      </c>
      <c r="J78" s="37">
        <v>1</v>
      </c>
      <c r="L78" s="20" t="s">
        <v>97</v>
      </c>
      <c r="M78" s="12" t="s">
        <v>196</v>
      </c>
      <c r="N78" s="20" t="s">
        <v>245</v>
      </c>
      <c r="O78" s="38">
        <v>170.9</v>
      </c>
      <c r="P78" s="38">
        <f>O78*1.2</f>
        <v>205.08</v>
      </c>
      <c r="Q78" s="18"/>
      <c r="R78" s="18"/>
      <c r="S78" s="18"/>
      <c r="T78" s="18"/>
      <c r="U78" s="20" t="s">
        <v>195</v>
      </c>
      <c r="V78" s="20" t="s">
        <v>58</v>
      </c>
      <c r="W78" s="20" t="s">
        <v>194</v>
      </c>
      <c r="X78" s="19">
        <v>43479</v>
      </c>
      <c r="Y78" s="19">
        <v>43479</v>
      </c>
      <c r="Z78" s="20" t="s">
        <v>246</v>
      </c>
      <c r="AA78" s="20" t="s">
        <v>272</v>
      </c>
      <c r="AB78" s="37">
        <v>1701034426</v>
      </c>
      <c r="AC78" s="37">
        <v>170101001</v>
      </c>
      <c r="AD78" s="20" t="s">
        <v>269</v>
      </c>
      <c r="AE78" s="8" t="s">
        <v>273</v>
      </c>
      <c r="AF78" s="37">
        <v>876</v>
      </c>
      <c r="AG78" s="20" t="s">
        <v>344</v>
      </c>
      <c r="AH78" s="37">
        <v>1</v>
      </c>
      <c r="AI78" s="70">
        <v>93000000000</v>
      </c>
      <c r="AJ78" s="20" t="s">
        <v>65</v>
      </c>
      <c r="AK78" s="19">
        <v>43479</v>
      </c>
      <c r="AL78" s="19">
        <f t="shared" si="10"/>
        <v>43479</v>
      </c>
      <c r="AM78" s="19">
        <v>43830</v>
      </c>
      <c r="AN78" s="37">
        <v>2019</v>
      </c>
      <c r="AS78" s="19"/>
      <c r="AT78" s="21"/>
      <c r="AU78" s="22"/>
      <c r="AW78" s="27" t="s">
        <v>97</v>
      </c>
      <c r="AY78" s="20" t="s">
        <v>632</v>
      </c>
    </row>
    <row r="79" spans="1:51" s="20" customFormat="1" ht="51.6" hidden="1" customHeight="1">
      <c r="A79" s="43" t="s">
        <v>205</v>
      </c>
      <c r="B79" s="27" t="s">
        <v>418</v>
      </c>
      <c r="C79" s="8" t="s">
        <v>58</v>
      </c>
      <c r="D79" s="20" t="s">
        <v>240</v>
      </c>
      <c r="E79" s="20" t="s">
        <v>198</v>
      </c>
      <c r="F79" s="20">
        <v>1</v>
      </c>
      <c r="G79" s="20" t="s">
        <v>269</v>
      </c>
      <c r="H79" s="20" t="s">
        <v>274</v>
      </c>
      <c r="I79" s="20" t="s">
        <v>275</v>
      </c>
      <c r="J79" s="37">
        <v>1</v>
      </c>
      <c r="L79" s="20" t="s">
        <v>97</v>
      </c>
      <c r="M79" s="12" t="s">
        <v>196</v>
      </c>
      <c r="N79" s="20" t="s">
        <v>202</v>
      </c>
      <c r="O79" s="46">
        <v>102</v>
      </c>
      <c r="P79" s="38">
        <f t="shared" ref="P79:P123" si="11">O79*1.2</f>
        <v>122.39999999999999</v>
      </c>
      <c r="U79" s="20" t="s">
        <v>86</v>
      </c>
      <c r="V79" s="20" t="s">
        <v>58</v>
      </c>
      <c r="W79" s="20" t="s">
        <v>486</v>
      </c>
      <c r="X79" s="19">
        <v>43475</v>
      </c>
      <c r="Y79" s="19">
        <f t="shared" ref="Y79:Y87" si="12">X79+45</f>
        <v>43520</v>
      </c>
      <c r="AD79" s="20" t="s">
        <v>269</v>
      </c>
      <c r="AE79" s="8" t="s">
        <v>273</v>
      </c>
      <c r="AF79" s="37">
        <v>876</v>
      </c>
      <c r="AG79" s="20" t="s">
        <v>344</v>
      </c>
      <c r="AH79" s="37">
        <v>1</v>
      </c>
      <c r="AI79" s="70"/>
      <c r="AK79" s="19">
        <f t="shared" ref="AK79:AK87" si="13">Y79+20</f>
        <v>43540</v>
      </c>
      <c r="AL79" s="19">
        <f t="shared" si="10"/>
        <v>43540</v>
      </c>
      <c r="AM79" s="19">
        <v>43830</v>
      </c>
      <c r="AN79" s="37">
        <v>2019</v>
      </c>
      <c r="AS79" s="19"/>
      <c r="AT79" s="21"/>
      <c r="AU79" s="22"/>
      <c r="AW79" s="27" t="s">
        <v>97</v>
      </c>
      <c r="AX79" s="20" t="s">
        <v>586</v>
      </c>
    </row>
    <row r="80" spans="1:51" s="20" customFormat="1" ht="64.8" hidden="1" customHeight="1">
      <c r="A80" s="43" t="s">
        <v>205</v>
      </c>
      <c r="B80" s="27" t="s">
        <v>419</v>
      </c>
      <c r="C80" s="8" t="s">
        <v>58</v>
      </c>
      <c r="D80" s="20" t="s">
        <v>240</v>
      </c>
      <c r="E80" s="20" t="s">
        <v>198</v>
      </c>
      <c r="F80" s="20">
        <v>1</v>
      </c>
      <c r="G80" s="20" t="s">
        <v>276</v>
      </c>
      <c r="H80" s="20" t="s">
        <v>274</v>
      </c>
      <c r="I80" s="20" t="s">
        <v>275</v>
      </c>
      <c r="J80" s="37">
        <v>1</v>
      </c>
      <c r="L80" s="20" t="s">
        <v>97</v>
      </c>
      <c r="M80" s="12" t="s">
        <v>196</v>
      </c>
      <c r="N80" s="20" t="s">
        <v>202</v>
      </c>
      <c r="O80" s="46">
        <v>203.4</v>
      </c>
      <c r="P80" s="38">
        <f t="shared" si="11"/>
        <v>244.07999999999998</v>
      </c>
      <c r="U80" s="20" t="s">
        <v>86</v>
      </c>
      <c r="V80" s="20" t="s">
        <v>58</v>
      </c>
      <c r="W80" s="20" t="s">
        <v>486</v>
      </c>
      <c r="X80" s="19">
        <v>43553</v>
      </c>
      <c r="Y80" s="19">
        <f>X80+45</f>
        <v>43598</v>
      </c>
      <c r="AD80" s="20" t="s">
        <v>276</v>
      </c>
      <c r="AE80" s="8" t="s">
        <v>273</v>
      </c>
      <c r="AF80" s="37">
        <v>876</v>
      </c>
      <c r="AG80" s="20" t="s">
        <v>344</v>
      </c>
      <c r="AH80" s="37">
        <v>1</v>
      </c>
      <c r="AI80" s="26"/>
      <c r="AK80" s="19">
        <f t="shared" si="13"/>
        <v>43618</v>
      </c>
      <c r="AL80" s="19">
        <f t="shared" si="10"/>
        <v>43618</v>
      </c>
      <c r="AM80" s="19">
        <v>43830</v>
      </c>
      <c r="AN80" s="37">
        <v>2019</v>
      </c>
      <c r="AS80" s="19"/>
      <c r="AT80" s="21"/>
      <c r="AU80" s="22"/>
      <c r="AW80" s="27" t="s">
        <v>97</v>
      </c>
      <c r="AX80" s="20" t="s">
        <v>572</v>
      </c>
    </row>
    <row r="81" spans="1:51" s="7" customFormat="1" ht="27.6" hidden="1">
      <c r="A81" s="20" t="s">
        <v>205</v>
      </c>
      <c r="B81" s="27" t="s">
        <v>420</v>
      </c>
      <c r="C81" s="20" t="s">
        <v>58</v>
      </c>
      <c r="D81" s="20" t="s">
        <v>318</v>
      </c>
      <c r="E81" s="20" t="s">
        <v>198</v>
      </c>
      <c r="F81" s="20">
        <v>1</v>
      </c>
      <c r="G81" s="20" t="s">
        <v>206</v>
      </c>
      <c r="H81" s="37" t="s">
        <v>208</v>
      </c>
      <c r="I81" s="37" t="s">
        <v>207</v>
      </c>
      <c r="J81" s="20">
        <v>1</v>
      </c>
      <c r="K81" s="20"/>
      <c r="L81" s="20" t="s">
        <v>97</v>
      </c>
      <c r="M81" s="12" t="s">
        <v>196</v>
      </c>
      <c r="N81" s="20" t="s">
        <v>202</v>
      </c>
      <c r="O81" s="38">
        <v>239</v>
      </c>
      <c r="P81" s="38">
        <f t="shared" si="11"/>
        <v>286.8</v>
      </c>
      <c r="Q81" s="18"/>
      <c r="R81" s="18"/>
      <c r="S81" s="18"/>
      <c r="T81" s="18"/>
      <c r="U81" s="20" t="s">
        <v>86</v>
      </c>
      <c r="V81" s="20" t="s">
        <v>58</v>
      </c>
      <c r="W81" s="20" t="s">
        <v>486</v>
      </c>
      <c r="X81" s="19">
        <v>43687</v>
      </c>
      <c r="Y81" s="19">
        <f t="shared" si="12"/>
        <v>43732</v>
      </c>
      <c r="Z81" s="20"/>
      <c r="AA81" s="20"/>
      <c r="AB81" s="20"/>
      <c r="AC81" s="20"/>
      <c r="AD81" s="20" t="s">
        <v>206</v>
      </c>
      <c r="AE81" s="20"/>
      <c r="AF81" s="20">
        <v>876</v>
      </c>
      <c r="AG81" s="20" t="s">
        <v>344</v>
      </c>
      <c r="AH81" s="20">
        <v>1</v>
      </c>
      <c r="AI81" s="26">
        <v>93000000000</v>
      </c>
      <c r="AJ81" s="20" t="s">
        <v>65</v>
      </c>
      <c r="AK81" s="19">
        <f t="shared" si="13"/>
        <v>43752</v>
      </c>
      <c r="AL81" s="19">
        <f t="shared" si="10"/>
        <v>43752</v>
      </c>
      <c r="AM81" s="19">
        <v>43845</v>
      </c>
      <c r="AN81" s="20">
        <v>2020</v>
      </c>
      <c r="AO81" s="20"/>
      <c r="AP81" s="20"/>
      <c r="AQ81" s="20"/>
      <c r="AR81" s="20"/>
      <c r="AS81" s="19"/>
      <c r="AT81" s="21"/>
      <c r="AU81" s="22"/>
      <c r="AV81" s="20"/>
      <c r="AW81" s="27" t="s">
        <v>97</v>
      </c>
      <c r="AX81" s="20"/>
      <c r="AY81" s="7" t="s">
        <v>632</v>
      </c>
    </row>
    <row r="82" spans="1:51" s="7" customFormat="1" ht="41.4" hidden="1">
      <c r="A82" s="20" t="s">
        <v>205</v>
      </c>
      <c r="B82" s="27" t="s">
        <v>421</v>
      </c>
      <c r="C82" s="20" t="s">
        <v>58</v>
      </c>
      <c r="D82" s="20" t="s">
        <v>318</v>
      </c>
      <c r="E82" s="20" t="s">
        <v>198</v>
      </c>
      <c r="F82" s="27">
        <v>1</v>
      </c>
      <c r="G82" s="20" t="s">
        <v>201</v>
      </c>
      <c r="H82" s="37" t="s">
        <v>204</v>
      </c>
      <c r="I82" s="37" t="s">
        <v>203</v>
      </c>
      <c r="J82" s="20">
        <v>1</v>
      </c>
      <c r="K82" s="20"/>
      <c r="L82" s="20" t="s">
        <v>97</v>
      </c>
      <c r="M82" s="12" t="s">
        <v>196</v>
      </c>
      <c r="N82" s="20" t="s">
        <v>202</v>
      </c>
      <c r="O82" s="38">
        <v>138</v>
      </c>
      <c r="P82" s="38">
        <f t="shared" si="11"/>
        <v>165.6</v>
      </c>
      <c r="Q82" s="18"/>
      <c r="R82" s="18"/>
      <c r="S82" s="18"/>
      <c r="T82" s="18"/>
      <c r="U82" s="20" t="s">
        <v>86</v>
      </c>
      <c r="V82" s="20" t="s">
        <v>58</v>
      </c>
      <c r="W82" s="20" t="s">
        <v>486</v>
      </c>
      <c r="X82" s="19">
        <v>43553</v>
      </c>
      <c r="Y82" s="19">
        <f t="shared" si="12"/>
        <v>43598</v>
      </c>
      <c r="Z82" s="20"/>
      <c r="AA82" s="20"/>
      <c r="AB82" s="20"/>
      <c r="AC82" s="20"/>
      <c r="AD82" s="20" t="s">
        <v>201</v>
      </c>
      <c r="AE82" s="20"/>
      <c r="AF82" s="20">
        <v>876</v>
      </c>
      <c r="AG82" s="20" t="s">
        <v>344</v>
      </c>
      <c r="AH82" s="20">
        <v>1</v>
      </c>
      <c r="AI82" s="26">
        <v>93000000000</v>
      </c>
      <c r="AJ82" s="20" t="s">
        <v>65</v>
      </c>
      <c r="AK82" s="19">
        <f t="shared" si="13"/>
        <v>43618</v>
      </c>
      <c r="AL82" s="19">
        <f t="shared" si="10"/>
        <v>43618</v>
      </c>
      <c r="AM82" s="19">
        <v>43881</v>
      </c>
      <c r="AN82" s="20">
        <v>2020</v>
      </c>
      <c r="AO82" s="20"/>
      <c r="AP82" s="20"/>
      <c r="AQ82" s="20"/>
      <c r="AR82" s="20"/>
      <c r="AS82" s="19"/>
      <c r="AT82" s="21"/>
      <c r="AU82" s="22"/>
      <c r="AV82" s="20"/>
      <c r="AW82" s="27" t="s">
        <v>97</v>
      </c>
      <c r="AX82" s="20" t="s">
        <v>584</v>
      </c>
    </row>
    <row r="83" spans="1:51" s="7" customFormat="1" ht="69.599999999999994" hidden="1" customHeight="1">
      <c r="A83" s="43" t="s">
        <v>205</v>
      </c>
      <c r="B83" s="27" t="s">
        <v>422</v>
      </c>
      <c r="C83" s="8" t="s">
        <v>58</v>
      </c>
      <c r="D83" s="8" t="s">
        <v>124</v>
      </c>
      <c r="E83" s="8" t="s">
        <v>198</v>
      </c>
      <c r="F83" s="27">
        <v>1</v>
      </c>
      <c r="G83" s="8" t="s">
        <v>227</v>
      </c>
      <c r="H83" s="15" t="s">
        <v>229</v>
      </c>
      <c r="I83" s="15" t="s">
        <v>228</v>
      </c>
      <c r="J83" s="8">
        <v>1</v>
      </c>
      <c r="K83" s="12"/>
      <c r="L83" s="20" t="s">
        <v>97</v>
      </c>
      <c r="M83" s="12" t="s">
        <v>196</v>
      </c>
      <c r="N83" s="12" t="s">
        <v>85</v>
      </c>
      <c r="O83" s="34">
        <v>400</v>
      </c>
      <c r="P83" s="38">
        <f t="shared" si="11"/>
        <v>480</v>
      </c>
      <c r="Q83" s="12"/>
      <c r="R83" s="12"/>
      <c r="S83" s="12"/>
      <c r="T83" s="12"/>
      <c r="U83" s="12" t="s">
        <v>86</v>
      </c>
      <c r="V83" s="12" t="s">
        <v>58</v>
      </c>
      <c r="W83" s="20" t="s">
        <v>486</v>
      </c>
      <c r="X83" s="28">
        <v>43678</v>
      </c>
      <c r="Y83" s="28">
        <f t="shared" si="12"/>
        <v>43723</v>
      </c>
      <c r="Z83" s="12"/>
      <c r="AA83" s="12"/>
      <c r="AB83" s="12"/>
      <c r="AC83" s="12"/>
      <c r="AD83" s="8" t="s">
        <v>227</v>
      </c>
      <c r="AE83" s="12"/>
      <c r="AF83" s="20">
        <v>876</v>
      </c>
      <c r="AG83" s="20" t="s">
        <v>344</v>
      </c>
      <c r="AH83" s="12">
        <v>120</v>
      </c>
      <c r="AI83" s="12">
        <v>93000000000</v>
      </c>
      <c r="AJ83" s="12" t="s">
        <v>192</v>
      </c>
      <c r="AK83" s="19">
        <f t="shared" si="13"/>
        <v>43743</v>
      </c>
      <c r="AL83" s="19">
        <f t="shared" si="10"/>
        <v>43743</v>
      </c>
      <c r="AM83" s="28">
        <f>AL83+365</f>
        <v>44108</v>
      </c>
      <c r="AN83" s="13">
        <v>2020</v>
      </c>
      <c r="AO83" s="12"/>
      <c r="AP83" s="12"/>
      <c r="AQ83" s="12"/>
      <c r="AR83" s="12"/>
      <c r="AS83" s="12"/>
      <c r="AT83" s="12"/>
      <c r="AU83" s="12" t="s">
        <v>98</v>
      </c>
      <c r="AV83" s="12" t="s">
        <v>98</v>
      </c>
      <c r="AW83" s="27" t="s">
        <v>97</v>
      </c>
      <c r="AX83" s="12"/>
    </row>
    <row r="84" spans="1:51" s="7" customFormat="1" ht="41.4" hidden="1">
      <c r="A84" s="43" t="s">
        <v>205</v>
      </c>
      <c r="B84" s="27" t="s">
        <v>423</v>
      </c>
      <c r="C84" s="8" t="s">
        <v>58</v>
      </c>
      <c r="D84" s="6" t="s">
        <v>100</v>
      </c>
      <c r="E84" s="8" t="s">
        <v>198</v>
      </c>
      <c r="F84" s="27">
        <v>1</v>
      </c>
      <c r="G84" s="13" t="s">
        <v>224</v>
      </c>
      <c r="H84" s="7" t="s">
        <v>226</v>
      </c>
      <c r="I84" s="7" t="s">
        <v>225</v>
      </c>
      <c r="J84" s="8">
        <v>1</v>
      </c>
      <c r="K84" s="12"/>
      <c r="L84" s="20" t="s">
        <v>97</v>
      </c>
      <c r="M84" s="12" t="s">
        <v>196</v>
      </c>
      <c r="N84" s="12" t="s">
        <v>85</v>
      </c>
      <c r="O84" s="34">
        <v>128.06399999999999</v>
      </c>
      <c r="P84" s="38">
        <f t="shared" si="11"/>
        <v>153.67679999999999</v>
      </c>
      <c r="Q84" s="12"/>
      <c r="R84" s="12"/>
      <c r="S84" s="12"/>
      <c r="T84" s="12"/>
      <c r="U84" s="12" t="s">
        <v>86</v>
      </c>
      <c r="V84" s="12" t="s">
        <v>58</v>
      </c>
      <c r="W84" s="20" t="s">
        <v>486</v>
      </c>
      <c r="X84" s="28">
        <v>43710</v>
      </c>
      <c r="Y84" s="28">
        <f t="shared" si="12"/>
        <v>43755</v>
      </c>
      <c r="Z84" s="12"/>
      <c r="AA84" s="12"/>
      <c r="AB84" s="12"/>
      <c r="AC84" s="12"/>
      <c r="AD84" s="12" t="s">
        <v>224</v>
      </c>
      <c r="AE84" s="12"/>
      <c r="AF84" s="20">
        <v>876</v>
      </c>
      <c r="AG84" s="20" t="s">
        <v>344</v>
      </c>
      <c r="AH84" s="12">
        <v>120</v>
      </c>
      <c r="AI84" s="12">
        <v>93000000000</v>
      </c>
      <c r="AJ84" s="12" t="s">
        <v>192</v>
      </c>
      <c r="AK84" s="19">
        <f t="shared" si="13"/>
        <v>43775</v>
      </c>
      <c r="AL84" s="19">
        <f t="shared" si="10"/>
        <v>43775</v>
      </c>
      <c r="AM84" s="28">
        <f>AL84+365</f>
        <v>44140</v>
      </c>
      <c r="AN84" s="13">
        <v>2020</v>
      </c>
      <c r="AO84" s="12"/>
      <c r="AP84" s="12"/>
      <c r="AQ84" s="12"/>
      <c r="AR84" s="12"/>
      <c r="AS84" s="12"/>
      <c r="AT84" s="12"/>
      <c r="AU84" s="12" t="s">
        <v>98</v>
      </c>
      <c r="AV84" s="12" t="s">
        <v>98</v>
      </c>
      <c r="AW84" s="27" t="s">
        <v>97</v>
      </c>
      <c r="AX84" s="12" t="s">
        <v>729</v>
      </c>
      <c r="AY84" s="7">
        <v>205</v>
      </c>
    </row>
    <row r="85" spans="1:51" s="7" customFormat="1" ht="61.2" hidden="1" customHeight="1">
      <c r="A85" s="43" t="s">
        <v>205</v>
      </c>
      <c r="B85" s="27" t="s">
        <v>424</v>
      </c>
      <c r="C85" s="8" t="s">
        <v>58</v>
      </c>
      <c r="D85" s="6" t="s">
        <v>100</v>
      </c>
      <c r="E85" s="8" t="s">
        <v>198</v>
      </c>
      <c r="F85" s="27">
        <v>1</v>
      </c>
      <c r="G85" s="13" t="s">
        <v>221</v>
      </c>
      <c r="H85" s="12" t="s">
        <v>223</v>
      </c>
      <c r="I85" s="12" t="s">
        <v>222</v>
      </c>
      <c r="J85" s="12">
        <v>1</v>
      </c>
      <c r="K85" s="12"/>
      <c r="L85" s="20" t="s">
        <v>97</v>
      </c>
      <c r="M85" s="12" t="s">
        <v>196</v>
      </c>
      <c r="N85" s="12" t="s">
        <v>85</v>
      </c>
      <c r="O85" s="34">
        <v>396</v>
      </c>
      <c r="P85" s="38">
        <f t="shared" si="11"/>
        <v>475.2</v>
      </c>
      <c r="Q85" s="12"/>
      <c r="R85" s="12"/>
      <c r="S85" s="12"/>
      <c r="T85" s="12"/>
      <c r="U85" s="12" t="s">
        <v>86</v>
      </c>
      <c r="V85" s="12" t="s">
        <v>58</v>
      </c>
      <c r="W85" s="20" t="s">
        <v>486</v>
      </c>
      <c r="X85" s="28">
        <v>43480</v>
      </c>
      <c r="Y85" s="28">
        <f t="shared" si="12"/>
        <v>43525</v>
      </c>
      <c r="Z85" s="12"/>
      <c r="AA85" s="12"/>
      <c r="AB85" s="12"/>
      <c r="AC85" s="12"/>
      <c r="AD85" s="12" t="s">
        <v>221</v>
      </c>
      <c r="AE85" s="12"/>
      <c r="AF85" s="20">
        <v>876</v>
      </c>
      <c r="AG85" s="20" t="s">
        <v>344</v>
      </c>
      <c r="AH85" s="12">
        <v>102</v>
      </c>
      <c r="AI85" s="12">
        <v>93000000000</v>
      </c>
      <c r="AJ85" s="12" t="s">
        <v>192</v>
      </c>
      <c r="AK85" s="19">
        <f t="shared" si="13"/>
        <v>43545</v>
      </c>
      <c r="AL85" s="19">
        <f t="shared" si="10"/>
        <v>43545</v>
      </c>
      <c r="AM85" s="28">
        <f>AL85+365</f>
        <v>43910</v>
      </c>
      <c r="AN85" s="13">
        <v>2020</v>
      </c>
      <c r="AO85" s="12"/>
      <c r="AP85" s="12"/>
      <c r="AQ85" s="12"/>
      <c r="AR85" s="12"/>
      <c r="AS85" s="12"/>
      <c r="AT85" s="12"/>
      <c r="AU85" s="12" t="s">
        <v>98</v>
      </c>
      <c r="AV85" s="12" t="s">
        <v>98</v>
      </c>
      <c r="AW85" s="27" t="s">
        <v>97</v>
      </c>
      <c r="AX85" s="12"/>
      <c r="AY85" s="7" t="s">
        <v>632</v>
      </c>
    </row>
    <row r="86" spans="1:51" s="7" customFormat="1" ht="55.95" hidden="1" customHeight="1">
      <c r="A86" s="43" t="s">
        <v>205</v>
      </c>
      <c r="B86" s="27" t="s">
        <v>425</v>
      </c>
      <c r="C86" s="8" t="s">
        <v>58</v>
      </c>
      <c r="D86" s="6" t="s">
        <v>100</v>
      </c>
      <c r="E86" s="8" t="s">
        <v>198</v>
      </c>
      <c r="F86" s="20">
        <v>1</v>
      </c>
      <c r="G86" s="13" t="s">
        <v>218</v>
      </c>
      <c r="H86" s="12" t="s">
        <v>220</v>
      </c>
      <c r="I86" s="12" t="s">
        <v>219</v>
      </c>
      <c r="J86" s="12">
        <v>2</v>
      </c>
      <c r="K86" s="12"/>
      <c r="L86" s="20" t="s">
        <v>97</v>
      </c>
      <c r="M86" s="12" t="s">
        <v>196</v>
      </c>
      <c r="N86" s="12" t="s">
        <v>85</v>
      </c>
      <c r="O86" s="34">
        <v>492.1</v>
      </c>
      <c r="P86" s="38">
        <f t="shared" si="11"/>
        <v>590.52</v>
      </c>
      <c r="Q86" s="12"/>
      <c r="R86" s="12"/>
      <c r="S86" s="12"/>
      <c r="T86" s="12"/>
      <c r="U86" s="12" t="s">
        <v>86</v>
      </c>
      <c r="V86" s="12" t="s">
        <v>58</v>
      </c>
      <c r="W86" s="20" t="s">
        <v>486</v>
      </c>
      <c r="X86" s="28">
        <v>43480</v>
      </c>
      <c r="Y86" s="28">
        <f t="shared" si="12"/>
        <v>43525</v>
      </c>
      <c r="Z86" s="12"/>
      <c r="AA86" s="12"/>
      <c r="AB86" s="12"/>
      <c r="AC86" s="12"/>
      <c r="AD86" s="12" t="s">
        <v>218</v>
      </c>
      <c r="AE86" s="12"/>
      <c r="AF86" s="20">
        <v>876</v>
      </c>
      <c r="AG86" s="20" t="s">
        <v>344</v>
      </c>
      <c r="AH86" s="12">
        <v>3</v>
      </c>
      <c r="AI86" s="12">
        <v>93000000000</v>
      </c>
      <c r="AJ86" s="12" t="s">
        <v>192</v>
      </c>
      <c r="AK86" s="19">
        <f t="shared" si="13"/>
        <v>43545</v>
      </c>
      <c r="AL86" s="19">
        <f t="shared" si="10"/>
        <v>43545</v>
      </c>
      <c r="AM86" s="28">
        <f>AL86+365</f>
        <v>43910</v>
      </c>
      <c r="AN86" s="13">
        <v>2020</v>
      </c>
      <c r="AO86" s="12"/>
      <c r="AP86" s="12"/>
      <c r="AQ86" s="12"/>
      <c r="AR86" s="12"/>
      <c r="AS86" s="12"/>
      <c r="AT86" s="12"/>
      <c r="AU86" s="12" t="s">
        <v>98</v>
      </c>
      <c r="AV86" s="12" t="s">
        <v>98</v>
      </c>
      <c r="AW86" s="27" t="s">
        <v>97</v>
      </c>
      <c r="AX86" s="12"/>
      <c r="AY86" s="7" t="s">
        <v>632</v>
      </c>
    </row>
    <row r="87" spans="1:51" s="7" customFormat="1" ht="41.4" hidden="1">
      <c r="A87" s="43" t="s">
        <v>205</v>
      </c>
      <c r="B87" s="27" t="s">
        <v>426</v>
      </c>
      <c r="C87" s="8" t="s">
        <v>58</v>
      </c>
      <c r="D87" s="6" t="s">
        <v>100</v>
      </c>
      <c r="E87" s="8" t="s">
        <v>198</v>
      </c>
      <c r="F87" s="20">
        <v>1</v>
      </c>
      <c r="G87" s="13" t="s">
        <v>215</v>
      </c>
      <c r="H87" s="12" t="s">
        <v>217</v>
      </c>
      <c r="I87" s="12" t="s">
        <v>216</v>
      </c>
      <c r="J87" s="12">
        <v>2</v>
      </c>
      <c r="K87" s="12"/>
      <c r="L87" s="20" t="s">
        <v>97</v>
      </c>
      <c r="M87" s="12" t="s">
        <v>196</v>
      </c>
      <c r="N87" s="12" t="s">
        <v>85</v>
      </c>
      <c r="O87" s="34">
        <v>90</v>
      </c>
      <c r="P87" s="38">
        <f t="shared" si="11"/>
        <v>108</v>
      </c>
      <c r="Q87" s="12"/>
      <c r="R87" s="12"/>
      <c r="S87" s="12"/>
      <c r="T87" s="12"/>
      <c r="U87" s="12" t="s">
        <v>86</v>
      </c>
      <c r="V87" s="12" t="s">
        <v>58</v>
      </c>
      <c r="W87" s="20" t="s">
        <v>486</v>
      </c>
      <c r="X87" s="28">
        <v>43497</v>
      </c>
      <c r="Y87" s="28">
        <f t="shared" si="12"/>
        <v>43542</v>
      </c>
      <c r="Z87" s="12"/>
      <c r="AA87" s="12"/>
      <c r="AB87" s="12"/>
      <c r="AC87" s="12"/>
      <c r="AD87" s="12" t="s">
        <v>215</v>
      </c>
      <c r="AE87" s="12"/>
      <c r="AF87" s="20">
        <v>876</v>
      </c>
      <c r="AG87" s="20" t="s">
        <v>344</v>
      </c>
      <c r="AH87" s="12">
        <v>2</v>
      </c>
      <c r="AI87" s="12">
        <v>93000000000</v>
      </c>
      <c r="AJ87" s="12" t="s">
        <v>192</v>
      </c>
      <c r="AK87" s="19">
        <f t="shared" si="13"/>
        <v>43562</v>
      </c>
      <c r="AL87" s="19">
        <f t="shared" si="10"/>
        <v>43562</v>
      </c>
      <c r="AM87" s="28">
        <f>AL87+30</f>
        <v>43592</v>
      </c>
      <c r="AN87" s="13">
        <v>2019</v>
      </c>
      <c r="AO87" s="12"/>
      <c r="AP87" s="12"/>
      <c r="AQ87" s="12"/>
      <c r="AR87" s="12"/>
      <c r="AS87" s="12"/>
      <c r="AT87" s="12"/>
      <c r="AU87" s="12" t="s">
        <v>98</v>
      </c>
      <c r="AV87" s="12" t="s">
        <v>98</v>
      </c>
      <c r="AW87" s="27" t="s">
        <v>97</v>
      </c>
      <c r="AX87" s="12" t="s">
        <v>552</v>
      </c>
    </row>
    <row r="88" spans="1:51" s="7" customFormat="1" ht="129" hidden="1" customHeight="1">
      <c r="A88" s="13" t="s">
        <v>205</v>
      </c>
      <c r="B88" s="27" t="s">
        <v>461</v>
      </c>
      <c r="C88" s="8" t="s">
        <v>58</v>
      </c>
      <c r="D88" s="13" t="s">
        <v>336</v>
      </c>
      <c r="E88" s="13" t="s">
        <v>198</v>
      </c>
      <c r="F88" s="27">
        <v>1</v>
      </c>
      <c r="G88" s="13" t="s">
        <v>214</v>
      </c>
      <c r="H88" s="12">
        <v>71.2</v>
      </c>
      <c r="I88" s="12" t="s">
        <v>213</v>
      </c>
      <c r="J88" s="12">
        <v>1</v>
      </c>
      <c r="K88" s="12" t="s">
        <v>197</v>
      </c>
      <c r="L88" s="20" t="s">
        <v>97</v>
      </c>
      <c r="M88" s="12" t="s">
        <v>196</v>
      </c>
      <c r="N88" s="12" t="s">
        <v>85</v>
      </c>
      <c r="O88" s="34">
        <v>238.41499999999999</v>
      </c>
      <c r="P88" s="38">
        <f t="shared" si="11"/>
        <v>286.09799999999996</v>
      </c>
      <c r="Q88" s="12"/>
      <c r="R88" s="12"/>
      <c r="S88" s="12"/>
      <c r="T88" s="12"/>
      <c r="U88" s="12" t="s">
        <v>195</v>
      </c>
      <c r="V88" s="12" t="s">
        <v>58</v>
      </c>
      <c r="W88" s="12" t="s">
        <v>194</v>
      </c>
      <c r="X88" s="28">
        <v>43483</v>
      </c>
      <c r="Y88" s="28">
        <v>43483</v>
      </c>
      <c r="Z88" s="12" t="s">
        <v>348</v>
      </c>
      <c r="AA88" s="12" t="s">
        <v>212</v>
      </c>
      <c r="AB88" s="12">
        <v>7719586228</v>
      </c>
      <c r="AC88" s="12">
        <v>771901001</v>
      </c>
      <c r="AD88" s="12" t="s">
        <v>211</v>
      </c>
      <c r="AE88" s="12"/>
      <c r="AF88" s="12">
        <v>876</v>
      </c>
      <c r="AG88" s="20" t="s">
        <v>344</v>
      </c>
      <c r="AH88" s="12">
        <v>1</v>
      </c>
      <c r="AI88" s="12">
        <v>93000000000</v>
      </c>
      <c r="AJ88" s="12" t="s">
        <v>192</v>
      </c>
      <c r="AK88" s="19">
        <v>43496</v>
      </c>
      <c r="AL88" s="19">
        <f t="shared" si="10"/>
        <v>43496</v>
      </c>
      <c r="AM88" s="28">
        <v>43830</v>
      </c>
      <c r="AN88" s="13">
        <v>2019</v>
      </c>
      <c r="AO88" s="12"/>
      <c r="AP88" s="12"/>
      <c r="AQ88" s="12"/>
      <c r="AR88" s="12"/>
      <c r="AS88" s="12"/>
      <c r="AT88" s="12"/>
      <c r="AU88" s="12" t="s">
        <v>98</v>
      </c>
      <c r="AV88" s="12" t="s">
        <v>98</v>
      </c>
      <c r="AW88" s="27" t="s">
        <v>97</v>
      </c>
      <c r="AX88" s="12" t="s">
        <v>487</v>
      </c>
    </row>
    <row r="89" spans="1:51" s="7" customFormat="1" ht="41.4" hidden="1">
      <c r="A89" s="13" t="s">
        <v>205</v>
      </c>
      <c r="B89" s="27" t="s">
        <v>427</v>
      </c>
      <c r="C89" s="8" t="s">
        <v>58</v>
      </c>
      <c r="D89" s="6" t="s">
        <v>100</v>
      </c>
      <c r="E89" s="13" t="s">
        <v>198</v>
      </c>
      <c r="F89" s="27">
        <v>1</v>
      </c>
      <c r="G89" s="8" t="s">
        <v>458</v>
      </c>
      <c r="H89" s="14" t="s">
        <v>210</v>
      </c>
      <c r="I89" s="14" t="s">
        <v>209</v>
      </c>
      <c r="J89" s="7">
        <v>1</v>
      </c>
      <c r="L89" s="20" t="s">
        <v>97</v>
      </c>
      <c r="M89" s="12" t="s">
        <v>196</v>
      </c>
      <c r="N89" s="8" t="s">
        <v>85</v>
      </c>
      <c r="O89" s="34">
        <v>544.24</v>
      </c>
      <c r="P89" s="38">
        <f t="shared" si="11"/>
        <v>653.08799999999997</v>
      </c>
      <c r="U89" s="12" t="s">
        <v>86</v>
      </c>
      <c r="V89" s="12" t="s">
        <v>58</v>
      </c>
      <c r="W89" s="20" t="s">
        <v>486</v>
      </c>
      <c r="X89" s="30">
        <v>43718</v>
      </c>
      <c r="Y89" s="30">
        <f t="shared" ref="Y89:Y95" si="14">X89+45</f>
        <v>43763</v>
      </c>
      <c r="AF89" s="27">
        <v>876</v>
      </c>
      <c r="AG89" s="20" t="s">
        <v>344</v>
      </c>
      <c r="AH89" s="7">
        <v>1</v>
      </c>
      <c r="AI89" s="12">
        <v>93000000000</v>
      </c>
      <c r="AJ89" s="12" t="s">
        <v>192</v>
      </c>
      <c r="AK89" s="19">
        <f t="shared" ref="AK89:AK119" si="15">Y89+20</f>
        <v>43783</v>
      </c>
      <c r="AL89" s="19">
        <f t="shared" si="10"/>
        <v>43783</v>
      </c>
      <c r="AM89" s="30">
        <v>44044</v>
      </c>
      <c r="AN89" s="13">
        <v>2020</v>
      </c>
      <c r="AO89" s="12"/>
      <c r="AU89" s="7" t="s">
        <v>98</v>
      </c>
      <c r="AV89" s="7" t="s">
        <v>98</v>
      </c>
      <c r="AW89" s="27" t="s">
        <v>97</v>
      </c>
      <c r="AX89" s="8" t="s">
        <v>721</v>
      </c>
      <c r="AY89" s="7" t="s">
        <v>632</v>
      </c>
    </row>
    <row r="90" spans="1:51" s="7" customFormat="1" ht="57" hidden="1" customHeight="1">
      <c r="A90" s="43" t="s">
        <v>205</v>
      </c>
      <c r="B90" s="27" t="s">
        <v>428</v>
      </c>
      <c r="C90" s="12" t="s">
        <v>58</v>
      </c>
      <c r="D90" s="12" t="s">
        <v>281</v>
      </c>
      <c r="E90" s="20" t="s">
        <v>198</v>
      </c>
      <c r="F90" s="20">
        <v>1</v>
      </c>
      <c r="G90" s="12" t="s">
        <v>282</v>
      </c>
      <c r="H90" s="12" t="s">
        <v>283</v>
      </c>
      <c r="I90" s="12" t="s">
        <v>284</v>
      </c>
      <c r="J90" s="12" t="s">
        <v>69</v>
      </c>
      <c r="K90" s="12"/>
      <c r="L90" s="20" t="s">
        <v>97</v>
      </c>
      <c r="M90" s="12" t="s">
        <v>196</v>
      </c>
      <c r="N90" s="12" t="s">
        <v>285</v>
      </c>
      <c r="O90" s="34">
        <v>100</v>
      </c>
      <c r="P90" s="38">
        <f t="shared" si="11"/>
        <v>120</v>
      </c>
      <c r="Q90" s="18"/>
      <c r="R90" s="18"/>
      <c r="S90" s="18"/>
      <c r="T90" s="18"/>
      <c r="U90" s="20" t="s">
        <v>86</v>
      </c>
      <c r="V90" s="20" t="s">
        <v>58</v>
      </c>
      <c r="W90" s="20" t="s">
        <v>486</v>
      </c>
      <c r="X90" s="19">
        <v>43497</v>
      </c>
      <c r="Y90" s="19">
        <f t="shared" si="14"/>
        <v>43542</v>
      </c>
      <c r="Z90" s="20"/>
      <c r="AA90" s="20"/>
      <c r="AB90" s="20"/>
      <c r="AC90" s="20"/>
      <c r="AD90" s="20" t="s">
        <v>286</v>
      </c>
      <c r="AE90" s="20" t="s">
        <v>287</v>
      </c>
      <c r="AF90" s="20" t="s">
        <v>288</v>
      </c>
      <c r="AG90" s="20" t="s">
        <v>344</v>
      </c>
      <c r="AH90" s="20" t="s">
        <v>69</v>
      </c>
      <c r="AI90" s="26" t="s">
        <v>289</v>
      </c>
      <c r="AJ90" s="20" t="s">
        <v>65</v>
      </c>
      <c r="AK90" s="19">
        <f t="shared" si="15"/>
        <v>43562</v>
      </c>
      <c r="AL90" s="19">
        <f t="shared" si="10"/>
        <v>43562</v>
      </c>
      <c r="AM90" s="19">
        <f t="shared" ref="AM90:AM99" si="16">AL90+30</f>
        <v>43592</v>
      </c>
      <c r="AN90" s="20">
        <v>2019</v>
      </c>
      <c r="AO90" s="20"/>
      <c r="AP90" s="20"/>
      <c r="AQ90" s="20"/>
      <c r="AR90" s="20"/>
      <c r="AS90" s="19"/>
      <c r="AT90" s="21"/>
      <c r="AU90" s="22"/>
      <c r="AV90" s="20"/>
      <c r="AW90" s="27" t="s">
        <v>97</v>
      </c>
      <c r="AX90" s="20" t="s">
        <v>585</v>
      </c>
    </row>
    <row r="91" spans="1:51" s="7" customFormat="1" ht="53.4" hidden="1" customHeight="1">
      <c r="A91" s="43" t="s">
        <v>205</v>
      </c>
      <c r="B91" s="27" t="s">
        <v>429</v>
      </c>
      <c r="C91" s="12" t="s">
        <v>58</v>
      </c>
      <c r="D91" s="12" t="s">
        <v>281</v>
      </c>
      <c r="E91" s="20" t="s">
        <v>198</v>
      </c>
      <c r="F91" s="27">
        <v>1</v>
      </c>
      <c r="G91" s="12" t="s">
        <v>290</v>
      </c>
      <c r="H91" s="12" t="s">
        <v>283</v>
      </c>
      <c r="I91" s="12" t="s">
        <v>284</v>
      </c>
      <c r="J91" s="12" t="s">
        <v>69</v>
      </c>
      <c r="K91" s="12"/>
      <c r="L91" s="20" t="s">
        <v>97</v>
      </c>
      <c r="M91" s="12" t="s">
        <v>196</v>
      </c>
      <c r="N91" s="12" t="s">
        <v>285</v>
      </c>
      <c r="O91" s="34">
        <v>300</v>
      </c>
      <c r="P91" s="38">
        <f t="shared" si="11"/>
        <v>360</v>
      </c>
      <c r="U91" s="20" t="s">
        <v>86</v>
      </c>
      <c r="V91" s="20" t="s">
        <v>58</v>
      </c>
      <c r="W91" s="20" t="s">
        <v>486</v>
      </c>
      <c r="X91" s="19">
        <v>43600</v>
      </c>
      <c r="Y91" s="19">
        <f t="shared" si="14"/>
        <v>43645</v>
      </c>
      <c r="AD91" s="15" t="s">
        <v>286</v>
      </c>
      <c r="AE91" s="15" t="s">
        <v>287</v>
      </c>
      <c r="AF91" s="15" t="s">
        <v>288</v>
      </c>
      <c r="AG91" s="20" t="s">
        <v>344</v>
      </c>
      <c r="AH91" s="15" t="s">
        <v>69</v>
      </c>
      <c r="AI91" s="15" t="s">
        <v>289</v>
      </c>
      <c r="AJ91" s="15" t="s">
        <v>65</v>
      </c>
      <c r="AK91" s="19">
        <f t="shared" si="15"/>
        <v>43665</v>
      </c>
      <c r="AL91" s="19">
        <f t="shared" si="10"/>
        <v>43665</v>
      </c>
      <c r="AM91" s="19">
        <f t="shared" si="16"/>
        <v>43695</v>
      </c>
      <c r="AN91" s="15">
        <v>2019</v>
      </c>
      <c r="AW91" s="27" t="s">
        <v>97</v>
      </c>
      <c r="AX91" s="8" t="s">
        <v>624</v>
      </c>
      <c r="AY91" s="7">
        <v>212</v>
      </c>
    </row>
    <row r="92" spans="1:51" s="7" customFormat="1" ht="58.95" hidden="1" customHeight="1">
      <c r="A92" s="43" t="s">
        <v>205</v>
      </c>
      <c r="B92" s="27" t="s">
        <v>430</v>
      </c>
      <c r="C92" s="12" t="s">
        <v>58</v>
      </c>
      <c r="D92" s="12" t="s">
        <v>281</v>
      </c>
      <c r="E92" s="20" t="s">
        <v>198</v>
      </c>
      <c r="F92" s="27">
        <v>1</v>
      </c>
      <c r="G92" s="12" t="s">
        <v>291</v>
      </c>
      <c r="H92" s="12" t="s">
        <v>283</v>
      </c>
      <c r="I92" s="12" t="s">
        <v>284</v>
      </c>
      <c r="J92" s="12" t="s">
        <v>69</v>
      </c>
      <c r="K92" s="12"/>
      <c r="L92" s="20" t="s">
        <v>97</v>
      </c>
      <c r="M92" s="12" t="s">
        <v>196</v>
      </c>
      <c r="N92" s="12" t="s">
        <v>285</v>
      </c>
      <c r="O92" s="34">
        <v>309.661</v>
      </c>
      <c r="P92" s="38">
        <f t="shared" si="11"/>
        <v>371.59319999999997</v>
      </c>
      <c r="U92" s="20" t="s">
        <v>86</v>
      </c>
      <c r="V92" s="20" t="s">
        <v>58</v>
      </c>
      <c r="W92" s="20" t="s">
        <v>486</v>
      </c>
      <c r="X92" s="19">
        <v>43509</v>
      </c>
      <c r="Y92" s="19">
        <f t="shared" si="14"/>
        <v>43554</v>
      </c>
      <c r="AD92" s="15" t="s">
        <v>286</v>
      </c>
      <c r="AE92" s="15" t="s">
        <v>287</v>
      </c>
      <c r="AF92" s="15" t="s">
        <v>288</v>
      </c>
      <c r="AG92" s="20" t="s">
        <v>344</v>
      </c>
      <c r="AH92" s="15" t="s">
        <v>69</v>
      </c>
      <c r="AI92" s="15" t="s">
        <v>289</v>
      </c>
      <c r="AJ92" s="15" t="s">
        <v>65</v>
      </c>
      <c r="AK92" s="19">
        <f t="shared" si="15"/>
        <v>43574</v>
      </c>
      <c r="AL92" s="19">
        <f t="shared" si="10"/>
        <v>43574</v>
      </c>
      <c r="AM92" s="19">
        <f t="shared" si="16"/>
        <v>43604</v>
      </c>
      <c r="AN92" s="15">
        <v>2019</v>
      </c>
      <c r="AW92" s="27" t="s">
        <v>97</v>
      </c>
      <c r="AX92" s="8" t="s">
        <v>523</v>
      </c>
    </row>
    <row r="93" spans="1:51" s="7" customFormat="1" ht="69" hidden="1">
      <c r="A93" s="43" t="s">
        <v>205</v>
      </c>
      <c r="B93" s="27" t="s">
        <v>431</v>
      </c>
      <c r="C93" s="12" t="s">
        <v>58</v>
      </c>
      <c r="D93" s="12" t="s">
        <v>281</v>
      </c>
      <c r="E93" s="20" t="s">
        <v>198</v>
      </c>
      <c r="F93" s="27">
        <v>1</v>
      </c>
      <c r="G93" s="12" t="s">
        <v>292</v>
      </c>
      <c r="H93" s="12" t="s">
        <v>293</v>
      </c>
      <c r="I93" s="12" t="s">
        <v>293</v>
      </c>
      <c r="J93" s="12">
        <v>1</v>
      </c>
      <c r="K93" s="12"/>
      <c r="L93" s="20" t="s">
        <v>97</v>
      </c>
      <c r="M93" s="12" t="s">
        <v>196</v>
      </c>
      <c r="N93" s="12" t="s">
        <v>285</v>
      </c>
      <c r="O93" s="34">
        <v>350</v>
      </c>
      <c r="P93" s="38">
        <f t="shared" si="11"/>
        <v>420</v>
      </c>
      <c r="U93" s="20" t="s">
        <v>86</v>
      </c>
      <c r="V93" s="20" t="s">
        <v>58</v>
      </c>
      <c r="W93" s="20" t="s">
        <v>486</v>
      </c>
      <c r="X93" s="19">
        <v>43509</v>
      </c>
      <c r="Y93" s="19">
        <f t="shared" si="14"/>
        <v>43554</v>
      </c>
      <c r="AD93" s="15" t="s">
        <v>286</v>
      </c>
      <c r="AE93" s="15" t="s">
        <v>294</v>
      </c>
      <c r="AF93" s="15" t="s">
        <v>288</v>
      </c>
      <c r="AG93" s="20" t="s">
        <v>344</v>
      </c>
      <c r="AH93" s="15">
        <v>1</v>
      </c>
      <c r="AI93" s="15" t="s">
        <v>289</v>
      </c>
      <c r="AJ93" s="15" t="s">
        <v>65</v>
      </c>
      <c r="AK93" s="19">
        <f t="shared" si="15"/>
        <v>43574</v>
      </c>
      <c r="AL93" s="19">
        <f t="shared" si="10"/>
        <v>43574</v>
      </c>
      <c r="AM93" s="19">
        <f t="shared" si="16"/>
        <v>43604</v>
      </c>
      <c r="AN93" s="15">
        <v>2019</v>
      </c>
      <c r="AW93" s="27" t="s">
        <v>97</v>
      </c>
      <c r="AY93" s="7" t="s">
        <v>632</v>
      </c>
    </row>
    <row r="94" spans="1:51" s="20" customFormat="1" ht="69.75" hidden="1" customHeight="1">
      <c r="A94" s="48" t="s">
        <v>108</v>
      </c>
      <c r="B94" s="27" t="s">
        <v>432</v>
      </c>
      <c r="C94" s="8" t="s">
        <v>58</v>
      </c>
      <c r="D94" s="20" t="s">
        <v>240</v>
      </c>
      <c r="E94" s="12" t="s">
        <v>59</v>
      </c>
      <c r="F94" s="27">
        <v>1</v>
      </c>
      <c r="G94" s="20" t="s">
        <v>277</v>
      </c>
      <c r="H94" s="37" t="s">
        <v>278</v>
      </c>
      <c r="I94" s="37" t="s">
        <v>646</v>
      </c>
      <c r="J94" s="37">
        <v>1</v>
      </c>
      <c r="L94" s="20" t="s">
        <v>97</v>
      </c>
      <c r="M94" s="12" t="s">
        <v>196</v>
      </c>
      <c r="N94" s="20" t="s">
        <v>62</v>
      </c>
      <c r="O94" s="38">
        <v>512.89599999999996</v>
      </c>
      <c r="P94" s="38">
        <f t="shared" si="11"/>
        <v>615.47519999999997</v>
      </c>
      <c r="Q94" s="18"/>
      <c r="R94" s="18"/>
      <c r="S94" s="18"/>
      <c r="T94" s="18"/>
      <c r="U94" s="20" t="s">
        <v>485</v>
      </c>
      <c r="V94" s="20" t="s">
        <v>58</v>
      </c>
      <c r="W94" s="20" t="s">
        <v>486</v>
      </c>
      <c r="X94" s="19">
        <v>43616</v>
      </c>
      <c r="Y94" s="19">
        <f t="shared" si="14"/>
        <v>43661</v>
      </c>
      <c r="AD94" s="14" t="str">
        <f>G94</f>
        <v>Поставка средств связи</v>
      </c>
      <c r="AE94" s="8" t="s">
        <v>279</v>
      </c>
      <c r="AF94" s="37">
        <v>796</v>
      </c>
      <c r="AG94" s="20" t="s">
        <v>64</v>
      </c>
      <c r="AH94" s="37">
        <v>583</v>
      </c>
      <c r="AI94" s="26" t="s">
        <v>289</v>
      </c>
      <c r="AJ94" s="20" t="s">
        <v>65</v>
      </c>
      <c r="AK94" s="19">
        <f t="shared" si="15"/>
        <v>43681</v>
      </c>
      <c r="AL94" s="19">
        <f t="shared" si="10"/>
        <v>43681</v>
      </c>
      <c r="AM94" s="19">
        <f t="shared" si="16"/>
        <v>43711</v>
      </c>
      <c r="AN94" s="37">
        <v>2019</v>
      </c>
      <c r="AS94" s="19"/>
      <c r="AT94" s="21"/>
      <c r="AU94" s="22"/>
      <c r="AW94" s="27" t="s">
        <v>97</v>
      </c>
      <c r="AX94" s="20" t="s">
        <v>644</v>
      </c>
      <c r="AY94" s="20">
        <v>215</v>
      </c>
    </row>
    <row r="95" spans="1:51" s="20" customFormat="1" ht="66" hidden="1" customHeight="1">
      <c r="A95" s="43" t="s">
        <v>108</v>
      </c>
      <c r="B95" s="27" t="s">
        <v>433</v>
      </c>
      <c r="C95" s="8" t="s">
        <v>58</v>
      </c>
      <c r="D95" s="20" t="s">
        <v>240</v>
      </c>
      <c r="E95" s="12" t="s">
        <v>59</v>
      </c>
      <c r="F95" s="20">
        <v>1</v>
      </c>
      <c r="G95" s="20" t="s">
        <v>645</v>
      </c>
      <c r="H95" s="12" t="s">
        <v>280</v>
      </c>
      <c r="I95" s="12" t="s">
        <v>646</v>
      </c>
      <c r="J95" s="37">
        <v>1</v>
      </c>
      <c r="L95" s="20" t="s">
        <v>97</v>
      </c>
      <c r="M95" s="12" t="s">
        <v>196</v>
      </c>
      <c r="N95" s="20" t="s">
        <v>62</v>
      </c>
      <c r="O95" s="38">
        <v>1109.97</v>
      </c>
      <c r="P95" s="38">
        <f t="shared" si="11"/>
        <v>1331.9639999999999</v>
      </c>
      <c r="Q95" s="18"/>
      <c r="R95" s="49"/>
      <c r="S95" s="18"/>
      <c r="T95" s="18"/>
      <c r="U95" s="20" t="s">
        <v>485</v>
      </c>
      <c r="V95" s="20" t="s">
        <v>58</v>
      </c>
      <c r="W95" s="20" t="s">
        <v>486</v>
      </c>
      <c r="X95" s="19">
        <v>43616</v>
      </c>
      <c r="Y95" s="19">
        <f t="shared" si="14"/>
        <v>43661</v>
      </c>
      <c r="AD95" s="37" t="str">
        <f>G95</f>
        <v>Поставка систем бесперебойного питания</v>
      </c>
      <c r="AE95" s="8" t="s">
        <v>279</v>
      </c>
      <c r="AF95" s="37">
        <v>796</v>
      </c>
      <c r="AG95" s="20" t="s">
        <v>64</v>
      </c>
      <c r="AH95" s="37">
        <v>476</v>
      </c>
      <c r="AI95" s="26" t="s">
        <v>289</v>
      </c>
      <c r="AJ95" s="20" t="s">
        <v>65</v>
      </c>
      <c r="AK95" s="19">
        <f t="shared" si="15"/>
        <v>43681</v>
      </c>
      <c r="AL95" s="19">
        <f t="shared" si="10"/>
        <v>43681</v>
      </c>
      <c r="AM95" s="19">
        <f t="shared" si="16"/>
        <v>43711</v>
      </c>
      <c r="AN95" s="37">
        <v>2019</v>
      </c>
      <c r="AS95" s="19"/>
      <c r="AT95" s="21"/>
      <c r="AU95" s="22"/>
      <c r="AW95" s="27" t="s">
        <v>97</v>
      </c>
      <c r="AX95" s="20" t="s">
        <v>644</v>
      </c>
      <c r="AY95" s="20">
        <v>216</v>
      </c>
    </row>
    <row r="96" spans="1:51" s="7" customFormat="1" ht="41.4" hidden="1">
      <c r="A96" s="11" t="s">
        <v>108</v>
      </c>
      <c r="B96" s="27" t="s">
        <v>434</v>
      </c>
      <c r="C96" s="6" t="s">
        <v>58</v>
      </c>
      <c r="D96" s="6" t="s">
        <v>100</v>
      </c>
      <c r="E96" s="8" t="s">
        <v>59</v>
      </c>
      <c r="F96" s="20">
        <v>1</v>
      </c>
      <c r="G96" s="8" t="s">
        <v>237</v>
      </c>
      <c r="H96" s="25" t="s">
        <v>238</v>
      </c>
      <c r="I96" s="9" t="s">
        <v>238</v>
      </c>
      <c r="J96" s="7">
        <v>1</v>
      </c>
      <c r="L96" s="20" t="s">
        <v>97</v>
      </c>
      <c r="M96" s="12" t="s">
        <v>196</v>
      </c>
      <c r="N96" s="20" t="s">
        <v>62</v>
      </c>
      <c r="O96" s="35">
        <v>197.44300000000001</v>
      </c>
      <c r="P96" s="38">
        <f t="shared" si="11"/>
        <v>236.9316</v>
      </c>
      <c r="U96" s="7" t="s">
        <v>485</v>
      </c>
      <c r="V96" s="6" t="s">
        <v>58</v>
      </c>
      <c r="W96" s="20" t="s">
        <v>486</v>
      </c>
      <c r="X96" s="29">
        <v>43723</v>
      </c>
      <c r="Y96" s="29">
        <v>43764</v>
      </c>
      <c r="AD96" s="8" t="s">
        <v>237</v>
      </c>
      <c r="AF96" s="7">
        <v>796</v>
      </c>
      <c r="AG96" s="7" t="s">
        <v>64</v>
      </c>
      <c r="AH96" s="7">
        <v>39</v>
      </c>
      <c r="AI96" s="7">
        <v>93000000000</v>
      </c>
      <c r="AJ96" s="6" t="s">
        <v>65</v>
      </c>
      <c r="AK96" s="19">
        <f t="shared" si="15"/>
        <v>43784</v>
      </c>
      <c r="AL96" s="19">
        <v>43840</v>
      </c>
      <c r="AM96" s="29">
        <f t="shared" si="16"/>
        <v>43870</v>
      </c>
      <c r="AN96" s="10" t="s">
        <v>99</v>
      </c>
      <c r="AP96" s="5"/>
      <c r="AU96" s="4" t="s">
        <v>98</v>
      </c>
      <c r="AV96" s="4" t="s">
        <v>98</v>
      </c>
      <c r="AW96" s="27" t="s">
        <v>97</v>
      </c>
      <c r="AX96" s="8" t="s">
        <v>789</v>
      </c>
      <c r="AY96" s="7">
        <v>217</v>
      </c>
    </row>
    <row r="97" spans="1:51" s="7" customFormat="1" ht="41.4" hidden="1">
      <c r="A97" s="11" t="s">
        <v>108</v>
      </c>
      <c r="B97" s="27" t="s">
        <v>435</v>
      </c>
      <c r="C97" s="6" t="s">
        <v>58</v>
      </c>
      <c r="D97" s="6" t="s">
        <v>100</v>
      </c>
      <c r="E97" s="8" t="s">
        <v>59</v>
      </c>
      <c r="F97" s="27">
        <v>1</v>
      </c>
      <c r="G97" s="8" t="s">
        <v>854</v>
      </c>
      <c r="H97" s="11" t="s">
        <v>236</v>
      </c>
      <c r="I97" s="9" t="s">
        <v>236</v>
      </c>
      <c r="J97" s="7">
        <v>2</v>
      </c>
      <c r="L97" s="20" t="s">
        <v>97</v>
      </c>
      <c r="M97" s="12" t="s">
        <v>196</v>
      </c>
      <c r="N97" s="20" t="s">
        <v>62</v>
      </c>
      <c r="O97" s="35">
        <v>154.86699999999999</v>
      </c>
      <c r="P97" s="38">
        <f t="shared" si="11"/>
        <v>185.84039999999999</v>
      </c>
      <c r="U97" s="7" t="s">
        <v>485</v>
      </c>
      <c r="V97" s="6" t="s">
        <v>58</v>
      </c>
      <c r="W97" s="20" t="s">
        <v>486</v>
      </c>
      <c r="X97" s="29">
        <v>43760</v>
      </c>
      <c r="Y97" s="29">
        <f>X97+45</f>
        <v>43805</v>
      </c>
      <c r="AD97" s="8" t="s">
        <v>235</v>
      </c>
      <c r="AF97" s="7">
        <v>796</v>
      </c>
      <c r="AG97" s="7" t="s">
        <v>64</v>
      </c>
      <c r="AH97" s="7">
        <v>46</v>
      </c>
      <c r="AI97" s="7">
        <v>93000000000</v>
      </c>
      <c r="AJ97" s="6" t="s">
        <v>65</v>
      </c>
      <c r="AK97" s="19">
        <f t="shared" si="15"/>
        <v>43825</v>
      </c>
      <c r="AL97" s="19">
        <v>43840</v>
      </c>
      <c r="AM97" s="29">
        <f t="shared" si="16"/>
        <v>43870</v>
      </c>
      <c r="AN97" s="10" t="s">
        <v>99</v>
      </c>
      <c r="AP97" s="5"/>
      <c r="AU97" s="4" t="s">
        <v>98</v>
      </c>
      <c r="AV97" s="4" t="s">
        <v>98</v>
      </c>
      <c r="AW97" s="27" t="s">
        <v>97</v>
      </c>
      <c r="AX97" s="8" t="s">
        <v>852</v>
      </c>
      <c r="AY97" s="7">
        <v>218</v>
      </c>
    </row>
    <row r="98" spans="1:51" s="7" customFormat="1" ht="41.4" hidden="1">
      <c r="A98" s="11" t="s">
        <v>108</v>
      </c>
      <c r="B98" s="27" t="s">
        <v>436</v>
      </c>
      <c r="C98" s="6" t="s">
        <v>58</v>
      </c>
      <c r="D98" s="6" t="s">
        <v>100</v>
      </c>
      <c r="E98" s="8" t="s">
        <v>59</v>
      </c>
      <c r="F98" s="20">
        <v>1</v>
      </c>
      <c r="G98" s="8" t="s">
        <v>234</v>
      </c>
      <c r="H98" s="9" t="s">
        <v>160</v>
      </c>
      <c r="I98" s="9" t="s">
        <v>160</v>
      </c>
      <c r="J98" s="7">
        <v>1</v>
      </c>
      <c r="L98" s="20" t="s">
        <v>97</v>
      </c>
      <c r="M98" s="12" t="s">
        <v>196</v>
      </c>
      <c r="N98" s="20" t="s">
        <v>62</v>
      </c>
      <c r="O98" s="35">
        <v>128.49799999999999</v>
      </c>
      <c r="P98" s="38">
        <f t="shared" si="11"/>
        <v>154.19759999999999</v>
      </c>
      <c r="U98" s="7" t="s">
        <v>485</v>
      </c>
      <c r="V98" s="6" t="s">
        <v>58</v>
      </c>
      <c r="W98" s="20" t="s">
        <v>486</v>
      </c>
      <c r="X98" s="29">
        <v>43718</v>
      </c>
      <c r="Y98" s="29">
        <f t="shared" ref="Y98:Y119" si="17">X98+45</f>
        <v>43763</v>
      </c>
      <c r="AD98" s="8" t="s">
        <v>234</v>
      </c>
      <c r="AF98" s="7">
        <v>796</v>
      </c>
      <c r="AG98" s="7" t="s">
        <v>158</v>
      </c>
      <c r="AH98" s="7">
        <v>600</v>
      </c>
      <c r="AI98" s="7">
        <v>93000000000</v>
      </c>
      <c r="AJ98" s="6" t="s">
        <v>65</v>
      </c>
      <c r="AK98" s="19">
        <f t="shared" si="15"/>
        <v>43783</v>
      </c>
      <c r="AL98" s="19">
        <v>43840</v>
      </c>
      <c r="AM98" s="29">
        <f t="shared" si="16"/>
        <v>43870</v>
      </c>
      <c r="AN98" s="10" t="s">
        <v>99</v>
      </c>
      <c r="AP98" s="5"/>
      <c r="AU98" s="4" t="s">
        <v>98</v>
      </c>
      <c r="AV98" s="4" t="s">
        <v>98</v>
      </c>
      <c r="AW98" s="27" t="s">
        <v>97</v>
      </c>
      <c r="AX98" s="8" t="s">
        <v>762</v>
      </c>
      <c r="AY98" s="7">
        <v>219</v>
      </c>
    </row>
    <row r="99" spans="1:51" s="7" customFormat="1" ht="41.4" hidden="1">
      <c r="A99" s="11" t="s">
        <v>108</v>
      </c>
      <c r="B99" s="27" t="s">
        <v>437</v>
      </c>
      <c r="C99" s="6" t="s">
        <v>58</v>
      </c>
      <c r="D99" s="6" t="s">
        <v>100</v>
      </c>
      <c r="E99" s="8" t="s">
        <v>59</v>
      </c>
      <c r="F99" s="20">
        <v>1</v>
      </c>
      <c r="G99" s="8" t="s">
        <v>231</v>
      </c>
      <c r="H99" s="9" t="s">
        <v>233</v>
      </c>
      <c r="I99" s="9" t="s">
        <v>232</v>
      </c>
      <c r="J99" s="7">
        <v>2</v>
      </c>
      <c r="L99" s="20" t="s">
        <v>97</v>
      </c>
      <c r="M99" s="12" t="s">
        <v>196</v>
      </c>
      <c r="N99" s="20" t="s">
        <v>62</v>
      </c>
      <c r="O99" s="35">
        <v>433.78199999999998</v>
      </c>
      <c r="P99" s="38">
        <f t="shared" si="11"/>
        <v>520.53839999999991</v>
      </c>
      <c r="U99" s="7" t="s">
        <v>485</v>
      </c>
      <c r="V99" s="6" t="s">
        <v>58</v>
      </c>
      <c r="W99" s="20" t="s">
        <v>486</v>
      </c>
      <c r="X99" s="29">
        <v>43738</v>
      </c>
      <c r="Y99" s="29">
        <f t="shared" si="17"/>
        <v>43783</v>
      </c>
      <c r="AD99" s="8" t="s">
        <v>231</v>
      </c>
      <c r="AF99" s="7">
        <v>796</v>
      </c>
      <c r="AG99" s="7" t="s">
        <v>64</v>
      </c>
      <c r="AH99" s="7">
        <v>611</v>
      </c>
      <c r="AI99" s="7">
        <v>93000000000</v>
      </c>
      <c r="AJ99" s="6" t="s">
        <v>65</v>
      </c>
      <c r="AK99" s="19">
        <f t="shared" si="15"/>
        <v>43803</v>
      </c>
      <c r="AL99" s="19">
        <v>43840</v>
      </c>
      <c r="AM99" s="29">
        <f t="shared" si="16"/>
        <v>43870</v>
      </c>
      <c r="AN99" s="10" t="s">
        <v>99</v>
      </c>
      <c r="AP99" s="5"/>
      <c r="AU99" s="4" t="s">
        <v>98</v>
      </c>
      <c r="AV99" s="4" t="s">
        <v>98</v>
      </c>
      <c r="AW99" s="27" t="s">
        <v>97</v>
      </c>
      <c r="AX99" s="8" t="s">
        <v>814</v>
      </c>
      <c r="AY99" s="7">
        <v>220</v>
      </c>
    </row>
    <row r="100" spans="1:51" s="7" customFormat="1" ht="41.4" hidden="1">
      <c r="A100" s="11" t="s">
        <v>108</v>
      </c>
      <c r="B100" s="27" t="s">
        <v>438</v>
      </c>
      <c r="C100" s="6" t="s">
        <v>58</v>
      </c>
      <c r="D100" s="6" t="s">
        <v>100</v>
      </c>
      <c r="E100" s="8" t="s">
        <v>59</v>
      </c>
      <c r="F100" s="20">
        <v>1</v>
      </c>
      <c r="G100" s="8" t="s">
        <v>230</v>
      </c>
      <c r="H100" s="9" t="s">
        <v>135</v>
      </c>
      <c r="I100" s="9" t="s">
        <v>191</v>
      </c>
      <c r="J100" s="7">
        <v>1</v>
      </c>
      <c r="L100" s="20" t="s">
        <v>97</v>
      </c>
      <c r="M100" s="12" t="s">
        <v>196</v>
      </c>
      <c r="N100" s="20" t="s">
        <v>62</v>
      </c>
      <c r="O100" s="35">
        <v>1042.6400000000001</v>
      </c>
      <c r="P100" s="38">
        <f t="shared" si="11"/>
        <v>1251.1680000000001</v>
      </c>
      <c r="U100" s="7" t="s">
        <v>485</v>
      </c>
      <c r="V100" s="6" t="s">
        <v>58</v>
      </c>
      <c r="W100" s="20" t="s">
        <v>486</v>
      </c>
      <c r="X100" s="29">
        <v>43724</v>
      </c>
      <c r="Y100" s="29">
        <f t="shared" si="17"/>
        <v>43769</v>
      </c>
      <c r="AD100" s="8" t="s">
        <v>230</v>
      </c>
      <c r="AF100" s="7">
        <v>112</v>
      </c>
      <c r="AG100" s="7" t="s">
        <v>71</v>
      </c>
      <c r="AH100" s="7">
        <v>9045</v>
      </c>
      <c r="AI100" s="7">
        <v>93000000000</v>
      </c>
      <c r="AJ100" s="6" t="s">
        <v>65</v>
      </c>
      <c r="AK100" s="19">
        <f t="shared" si="15"/>
        <v>43789</v>
      </c>
      <c r="AL100" s="19">
        <v>43840</v>
      </c>
      <c r="AM100" s="29">
        <v>43861</v>
      </c>
      <c r="AN100" s="10" t="s">
        <v>99</v>
      </c>
      <c r="AP100" s="5"/>
      <c r="AU100" s="4" t="s">
        <v>98</v>
      </c>
      <c r="AV100" s="4" t="s">
        <v>98</v>
      </c>
      <c r="AW100" s="27" t="s">
        <v>97</v>
      </c>
      <c r="AX100" s="8" t="s">
        <v>762</v>
      </c>
      <c r="AY100" s="7">
        <v>221</v>
      </c>
    </row>
    <row r="101" spans="1:51" s="7" customFormat="1" ht="64.95" hidden="1" customHeight="1">
      <c r="A101" s="48" t="s">
        <v>108</v>
      </c>
      <c r="B101" s="27" t="s">
        <v>439</v>
      </c>
      <c r="C101" s="12" t="s">
        <v>58</v>
      </c>
      <c r="D101" s="12" t="s">
        <v>281</v>
      </c>
      <c r="E101" s="12" t="s">
        <v>59</v>
      </c>
      <c r="F101" s="27">
        <v>1</v>
      </c>
      <c r="G101" s="12" t="s">
        <v>295</v>
      </c>
      <c r="H101" s="12" t="s">
        <v>296</v>
      </c>
      <c r="I101" s="12" t="s">
        <v>297</v>
      </c>
      <c r="J101" s="12">
        <v>2</v>
      </c>
      <c r="K101" s="12"/>
      <c r="L101" s="20" t="s">
        <v>97</v>
      </c>
      <c r="M101" s="12" t="s">
        <v>196</v>
      </c>
      <c r="N101" s="20" t="s">
        <v>62</v>
      </c>
      <c r="O101" s="34">
        <v>206.364</v>
      </c>
      <c r="P101" s="38">
        <f t="shared" si="11"/>
        <v>247.63679999999999</v>
      </c>
      <c r="Q101" s="18"/>
      <c r="R101" s="18"/>
      <c r="S101" s="18"/>
      <c r="T101" s="18"/>
      <c r="U101" s="20" t="s">
        <v>485</v>
      </c>
      <c r="V101" s="20" t="s">
        <v>58</v>
      </c>
      <c r="W101" s="20" t="s">
        <v>486</v>
      </c>
      <c r="X101" s="19">
        <v>43507</v>
      </c>
      <c r="Y101" s="29">
        <f t="shared" si="17"/>
        <v>43552</v>
      </c>
      <c r="Z101" s="20"/>
      <c r="AA101" s="20"/>
      <c r="AB101" s="20"/>
      <c r="AC101" s="20"/>
      <c r="AD101" s="20" t="s">
        <v>295</v>
      </c>
      <c r="AE101" s="20" t="s">
        <v>298</v>
      </c>
      <c r="AF101" s="20" t="s">
        <v>299</v>
      </c>
      <c r="AG101" s="20" t="s">
        <v>64</v>
      </c>
      <c r="AH101" s="20" t="s">
        <v>69</v>
      </c>
      <c r="AI101" s="26" t="s">
        <v>289</v>
      </c>
      <c r="AJ101" s="20" t="s">
        <v>65</v>
      </c>
      <c r="AK101" s="19">
        <f t="shared" si="15"/>
        <v>43572</v>
      </c>
      <c r="AL101" s="19">
        <f t="shared" ref="AL101:AL119" si="18">AK101</f>
        <v>43572</v>
      </c>
      <c r="AM101" s="19">
        <f t="shared" ref="AM101:AM119" si="19">AL101+30</f>
        <v>43602</v>
      </c>
      <c r="AN101" s="20">
        <v>2019</v>
      </c>
      <c r="AO101" s="20"/>
      <c r="AP101" s="20"/>
      <c r="AQ101" s="20"/>
      <c r="AR101" s="20"/>
      <c r="AS101" s="19"/>
      <c r="AT101" s="21"/>
      <c r="AU101" s="22"/>
      <c r="AV101" s="20"/>
      <c r="AW101" s="27" t="s">
        <v>97</v>
      </c>
      <c r="AX101" s="20" t="s">
        <v>510</v>
      </c>
      <c r="AY101" s="7">
        <v>222</v>
      </c>
    </row>
    <row r="102" spans="1:51" s="7" customFormat="1" ht="65.400000000000006" hidden="1" customHeight="1">
      <c r="A102" s="48" t="s">
        <v>108</v>
      </c>
      <c r="B102" s="27" t="s">
        <v>440</v>
      </c>
      <c r="C102" s="12" t="s">
        <v>58</v>
      </c>
      <c r="D102" s="12" t="s">
        <v>281</v>
      </c>
      <c r="E102" s="12" t="s">
        <v>59</v>
      </c>
      <c r="F102" s="27">
        <v>1</v>
      </c>
      <c r="G102" s="12" t="s">
        <v>300</v>
      </c>
      <c r="H102" s="12" t="s">
        <v>301</v>
      </c>
      <c r="I102" s="12" t="s">
        <v>302</v>
      </c>
      <c r="J102" s="12">
        <v>2</v>
      </c>
      <c r="K102" s="12"/>
      <c r="L102" s="20" t="s">
        <v>97</v>
      </c>
      <c r="M102" s="12" t="s">
        <v>196</v>
      </c>
      <c r="N102" s="20" t="s">
        <v>62</v>
      </c>
      <c r="O102" s="34">
        <v>699.26800000000003</v>
      </c>
      <c r="P102" s="38">
        <f t="shared" si="11"/>
        <v>839.12160000000006</v>
      </c>
      <c r="Q102" s="18"/>
      <c r="R102" s="18"/>
      <c r="S102" s="18"/>
      <c r="T102" s="18"/>
      <c r="U102" s="20" t="s">
        <v>485</v>
      </c>
      <c r="V102" s="20" t="s">
        <v>58</v>
      </c>
      <c r="W102" s="20" t="s">
        <v>486</v>
      </c>
      <c r="X102" s="19">
        <v>43507</v>
      </c>
      <c r="Y102" s="29">
        <f t="shared" si="17"/>
        <v>43552</v>
      </c>
      <c r="Z102" s="20"/>
      <c r="AA102" s="20"/>
      <c r="AB102" s="20"/>
      <c r="AC102" s="20"/>
      <c r="AD102" s="16" t="s">
        <v>300</v>
      </c>
      <c r="AE102" s="15" t="s">
        <v>298</v>
      </c>
      <c r="AF102" s="15" t="s">
        <v>299</v>
      </c>
      <c r="AG102" s="8" t="s">
        <v>64</v>
      </c>
      <c r="AH102" s="15" t="s">
        <v>69</v>
      </c>
      <c r="AI102" s="15" t="s">
        <v>289</v>
      </c>
      <c r="AJ102" s="15" t="s">
        <v>65</v>
      </c>
      <c r="AK102" s="19">
        <f t="shared" si="15"/>
        <v>43572</v>
      </c>
      <c r="AL102" s="19">
        <f t="shared" si="18"/>
        <v>43572</v>
      </c>
      <c r="AM102" s="19">
        <f t="shared" si="19"/>
        <v>43602</v>
      </c>
      <c r="AN102" s="15">
        <v>2019</v>
      </c>
      <c r="AO102" s="20"/>
      <c r="AP102" s="20"/>
      <c r="AQ102" s="20"/>
      <c r="AR102" s="20"/>
      <c r="AS102" s="19"/>
      <c r="AT102" s="21"/>
      <c r="AU102" s="22"/>
      <c r="AV102" s="20"/>
      <c r="AW102" s="27" t="s">
        <v>97</v>
      </c>
      <c r="AX102" s="20" t="s">
        <v>509</v>
      </c>
      <c r="AY102" s="7">
        <v>223</v>
      </c>
    </row>
    <row r="103" spans="1:51" s="7" customFormat="1" ht="66" hidden="1" customHeight="1">
      <c r="A103" s="48" t="s">
        <v>108</v>
      </c>
      <c r="B103" s="27" t="s">
        <v>441</v>
      </c>
      <c r="C103" s="12" t="s">
        <v>58</v>
      </c>
      <c r="D103" s="12" t="s">
        <v>281</v>
      </c>
      <c r="E103" s="12" t="s">
        <v>59</v>
      </c>
      <c r="F103" s="27">
        <v>1</v>
      </c>
      <c r="G103" s="12" t="s">
        <v>303</v>
      </c>
      <c r="H103" s="12" t="s">
        <v>301</v>
      </c>
      <c r="I103" s="12" t="s">
        <v>302</v>
      </c>
      <c r="J103" s="12">
        <v>2</v>
      </c>
      <c r="K103" s="12"/>
      <c r="L103" s="20" t="s">
        <v>97</v>
      </c>
      <c r="M103" s="12" t="s">
        <v>196</v>
      </c>
      <c r="N103" s="20" t="s">
        <v>62</v>
      </c>
      <c r="O103" s="34">
        <v>595</v>
      </c>
      <c r="P103" s="38">
        <f t="shared" si="11"/>
        <v>714</v>
      </c>
      <c r="Q103" s="27"/>
      <c r="R103" s="27"/>
      <c r="S103" s="27"/>
      <c r="T103" s="27"/>
      <c r="U103" s="20" t="s">
        <v>485</v>
      </c>
      <c r="V103" s="20" t="s">
        <v>58</v>
      </c>
      <c r="W103" s="20" t="s">
        <v>486</v>
      </c>
      <c r="X103" s="19">
        <v>43507</v>
      </c>
      <c r="Y103" s="29">
        <f t="shared" si="17"/>
        <v>43552</v>
      </c>
      <c r="AD103" s="16" t="s">
        <v>303</v>
      </c>
      <c r="AE103" s="15" t="s">
        <v>298</v>
      </c>
      <c r="AF103" s="15" t="s">
        <v>299</v>
      </c>
      <c r="AG103" s="8" t="s">
        <v>64</v>
      </c>
      <c r="AH103" s="15" t="s">
        <v>69</v>
      </c>
      <c r="AI103" s="15" t="s">
        <v>289</v>
      </c>
      <c r="AJ103" s="15" t="s">
        <v>65</v>
      </c>
      <c r="AK103" s="19">
        <f t="shared" si="15"/>
        <v>43572</v>
      </c>
      <c r="AL103" s="19">
        <f t="shared" si="18"/>
        <v>43572</v>
      </c>
      <c r="AM103" s="19">
        <f t="shared" si="19"/>
        <v>43602</v>
      </c>
      <c r="AN103" s="15">
        <v>2019</v>
      </c>
      <c r="AW103" s="27" t="s">
        <v>97</v>
      </c>
      <c r="AX103" s="8" t="s">
        <v>540</v>
      </c>
    </row>
    <row r="104" spans="1:51" s="7" customFormat="1" ht="64.95" hidden="1" customHeight="1">
      <c r="A104" s="48" t="s">
        <v>108</v>
      </c>
      <c r="B104" s="27" t="s">
        <v>442</v>
      </c>
      <c r="C104" s="12" t="s">
        <v>58</v>
      </c>
      <c r="D104" s="12" t="s">
        <v>281</v>
      </c>
      <c r="E104" s="12" t="s">
        <v>59</v>
      </c>
      <c r="F104" s="27">
        <v>1</v>
      </c>
      <c r="G104" s="12" t="s">
        <v>304</v>
      </c>
      <c r="H104" s="12" t="s">
        <v>305</v>
      </c>
      <c r="I104" s="12" t="s">
        <v>305</v>
      </c>
      <c r="J104" s="12" t="s">
        <v>69</v>
      </c>
      <c r="K104" s="12"/>
      <c r="L104" s="20" t="s">
        <v>97</v>
      </c>
      <c r="M104" s="12" t="s">
        <v>196</v>
      </c>
      <c r="N104" s="20" t="s">
        <v>62</v>
      </c>
      <c r="O104" s="34">
        <v>513.65099999999995</v>
      </c>
      <c r="P104" s="38">
        <f t="shared" si="11"/>
        <v>616.38119999999992</v>
      </c>
      <c r="Q104" s="27"/>
      <c r="R104" s="27"/>
      <c r="S104" s="27"/>
      <c r="T104" s="27"/>
      <c r="U104" s="20" t="s">
        <v>485</v>
      </c>
      <c r="V104" s="20" t="s">
        <v>58</v>
      </c>
      <c r="W104" s="20" t="s">
        <v>486</v>
      </c>
      <c r="X104" s="19">
        <v>43507</v>
      </c>
      <c r="Y104" s="29">
        <f t="shared" si="17"/>
        <v>43552</v>
      </c>
      <c r="AD104" s="12" t="s">
        <v>304</v>
      </c>
      <c r="AE104" s="15" t="s">
        <v>298</v>
      </c>
      <c r="AF104" s="15" t="s">
        <v>299</v>
      </c>
      <c r="AG104" s="8" t="s">
        <v>64</v>
      </c>
      <c r="AH104" s="15" t="s">
        <v>69</v>
      </c>
      <c r="AI104" s="15" t="s">
        <v>289</v>
      </c>
      <c r="AJ104" s="15" t="s">
        <v>65</v>
      </c>
      <c r="AK104" s="19">
        <f t="shared" si="15"/>
        <v>43572</v>
      </c>
      <c r="AL104" s="19">
        <f t="shared" si="18"/>
        <v>43572</v>
      </c>
      <c r="AM104" s="19">
        <f t="shared" si="19"/>
        <v>43602</v>
      </c>
      <c r="AN104" s="15">
        <v>2019</v>
      </c>
      <c r="AW104" s="27" t="s">
        <v>97</v>
      </c>
      <c r="AX104" s="8" t="s">
        <v>510</v>
      </c>
      <c r="AY104" s="7">
        <v>225</v>
      </c>
    </row>
    <row r="105" spans="1:51" s="7" customFormat="1" ht="64.2" hidden="1" customHeight="1">
      <c r="A105" s="48" t="s">
        <v>108</v>
      </c>
      <c r="B105" s="27" t="s">
        <v>443</v>
      </c>
      <c r="C105" s="12" t="s">
        <v>58</v>
      </c>
      <c r="D105" s="12" t="s">
        <v>281</v>
      </c>
      <c r="E105" s="12" t="s">
        <v>59</v>
      </c>
      <c r="F105" s="20">
        <v>1</v>
      </c>
      <c r="G105" s="12" t="s">
        <v>306</v>
      </c>
      <c r="H105" s="12" t="s">
        <v>305</v>
      </c>
      <c r="I105" s="12" t="s">
        <v>305</v>
      </c>
      <c r="J105" s="12" t="s">
        <v>69</v>
      </c>
      <c r="K105" s="12"/>
      <c r="L105" s="20" t="s">
        <v>97</v>
      </c>
      <c r="M105" s="12" t="s">
        <v>196</v>
      </c>
      <c r="N105" s="20" t="s">
        <v>62</v>
      </c>
      <c r="O105" s="34">
        <v>743.70500000000004</v>
      </c>
      <c r="P105" s="38">
        <f t="shared" si="11"/>
        <v>892.44600000000003</v>
      </c>
      <c r="Q105" s="27"/>
      <c r="R105" s="27"/>
      <c r="S105" s="27"/>
      <c r="T105" s="27"/>
      <c r="U105" s="20" t="s">
        <v>485</v>
      </c>
      <c r="V105" s="20" t="s">
        <v>58</v>
      </c>
      <c r="W105" s="20" t="s">
        <v>486</v>
      </c>
      <c r="X105" s="19">
        <v>43507</v>
      </c>
      <c r="Y105" s="29">
        <f t="shared" si="17"/>
        <v>43552</v>
      </c>
      <c r="AD105" s="16" t="s">
        <v>306</v>
      </c>
      <c r="AE105" s="15" t="s">
        <v>298</v>
      </c>
      <c r="AF105" s="15" t="s">
        <v>299</v>
      </c>
      <c r="AG105" s="8" t="s">
        <v>64</v>
      </c>
      <c r="AH105" s="15" t="s">
        <v>69</v>
      </c>
      <c r="AI105" s="15" t="s">
        <v>289</v>
      </c>
      <c r="AJ105" s="15" t="s">
        <v>65</v>
      </c>
      <c r="AK105" s="19">
        <f t="shared" si="15"/>
        <v>43572</v>
      </c>
      <c r="AL105" s="19">
        <f t="shared" si="18"/>
        <v>43572</v>
      </c>
      <c r="AM105" s="19">
        <f t="shared" si="19"/>
        <v>43602</v>
      </c>
      <c r="AN105" s="15">
        <v>2019</v>
      </c>
      <c r="AW105" s="27" t="s">
        <v>97</v>
      </c>
      <c r="AX105" s="8" t="s">
        <v>510</v>
      </c>
      <c r="AY105" s="7">
        <v>226</v>
      </c>
    </row>
    <row r="106" spans="1:51" s="7" customFormat="1" ht="61.95" hidden="1" customHeight="1">
      <c r="A106" s="48" t="s">
        <v>108</v>
      </c>
      <c r="B106" s="27" t="s">
        <v>444</v>
      </c>
      <c r="C106" s="12" t="s">
        <v>58</v>
      </c>
      <c r="D106" s="12" t="s">
        <v>281</v>
      </c>
      <c r="E106" s="12" t="s">
        <v>59</v>
      </c>
      <c r="F106" s="20">
        <v>1</v>
      </c>
      <c r="G106" s="12" t="s">
        <v>307</v>
      </c>
      <c r="H106" s="12" t="s">
        <v>308</v>
      </c>
      <c r="I106" s="12" t="s">
        <v>308</v>
      </c>
      <c r="J106" s="12" t="s">
        <v>69</v>
      </c>
      <c r="K106" s="12"/>
      <c r="L106" s="20" t="s">
        <v>97</v>
      </c>
      <c r="M106" s="12" t="s">
        <v>196</v>
      </c>
      <c r="N106" s="20" t="s">
        <v>62</v>
      </c>
      <c r="O106" s="34">
        <v>200.34800000000001</v>
      </c>
      <c r="P106" s="38">
        <f t="shared" si="11"/>
        <v>240.41759999999999</v>
      </c>
      <c r="Q106" s="27"/>
      <c r="R106" s="27"/>
      <c r="S106" s="27"/>
      <c r="T106" s="27"/>
      <c r="U106" s="20" t="s">
        <v>485</v>
      </c>
      <c r="V106" s="20" t="s">
        <v>58</v>
      </c>
      <c r="W106" s="20" t="s">
        <v>486</v>
      </c>
      <c r="X106" s="19">
        <v>43507</v>
      </c>
      <c r="Y106" s="29">
        <f t="shared" si="17"/>
        <v>43552</v>
      </c>
      <c r="AD106" s="15" t="s">
        <v>307</v>
      </c>
      <c r="AE106" s="15" t="s">
        <v>298</v>
      </c>
      <c r="AF106" s="15" t="s">
        <v>299</v>
      </c>
      <c r="AG106" s="8" t="s">
        <v>64</v>
      </c>
      <c r="AH106" s="15" t="s">
        <v>69</v>
      </c>
      <c r="AI106" s="15" t="s">
        <v>289</v>
      </c>
      <c r="AJ106" s="15" t="s">
        <v>65</v>
      </c>
      <c r="AK106" s="19">
        <f t="shared" si="15"/>
        <v>43572</v>
      </c>
      <c r="AL106" s="19">
        <f t="shared" si="18"/>
        <v>43572</v>
      </c>
      <c r="AM106" s="19">
        <f t="shared" si="19"/>
        <v>43602</v>
      </c>
      <c r="AN106" s="15">
        <v>2019</v>
      </c>
      <c r="AW106" s="27" t="s">
        <v>97</v>
      </c>
      <c r="AX106" s="8" t="s">
        <v>510</v>
      </c>
      <c r="AY106" s="7">
        <v>227</v>
      </c>
    </row>
    <row r="107" spans="1:51" s="7" customFormat="1" ht="63" hidden="1" customHeight="1">
      <c r="A107" s="48" t="s">
        <v>108</v>
      </c>
      <c r="B107" s="27" t="s">
        <v>445</v>
      </c>
      <c r="C107" s="12" t="s">
        <v>58</v>
      </c>
      <c r="D107" s="12" t="s">
        <v>281</v>
      </c>
      <c r="E107" s="12" t="s">
        <v>59</v>
      </c>
      <c r="F107" s="20">
        <v>1</v>
      </c>
      <c r="G107" s="12" t="s">
        <v>309</v>
      </c>
      <c r="H107" s="12" t="s">
        <v>310</v>
      </c>
      <c r="I107" s="12" t="s">
        <v>310</v>
      </c>
      <c r="J107" s="12" t="s">
        <v>69</v>
      </c>
      <c r="K107" s="12"/>
      <c r="L107" s="20" t="s">
        <v>97</v>
      </c>
      <c r="M107" s="12" t="s">
        <v>196</v>
      </c>
      <c r="N107" s="20" t="s">
        <v>62</v>
      </c>
      <c r="O107" s="34">
        <v>99.885000000000005</v>
      </c>
      <c r="P107" s="38">
        <f t="shared" si="11"/>
        <v>119.86199999999999</v>
      </c>
      <c r="U107" s="20" t="s">
        <v>485</v>
      </c>
      <c r="V107" s="20" t="s">
        <v>58</v>
      </c>
      <c r="W107" s="20" t="s">
        <v>486</v>
      </c>
      <c r="X107" s="19">
        <v>43585</v>
      </c>
      <c r="Y107" s="19">
        <v>43617</v>
      </c>
      <c r="AD107" s="15" t="s">
        <v>309</v>
      </c>
      <c r="AE107" s="15" t="s">
        <v>298</v>
      </c>
      <c r="AF107" s="15" t="s">
        <v>299</v>
      </c>
      <c r="AG107" s="8" t="s">
        <v>64</v>
      </c>
      <c r="AH107" s="15" t="s">
        <v>605</v>
      </c>
      <c r="AI107" s="15" t="s">
        <v>289</v>
      </c>
      <c r="AJ107" s="15" t="s">
        <v>65</v>
      </c>
      <c r="AK107" s="19">
        <f t="shared" si="15"/>
        <v>43637</v>
      </c>
      <c r="AL107" s="19">
        <f t="shared" si="18"/>
        <v>43637</v>
      </c>
      <c r="AM107" s="19">
        <f t="shared" si="19"/>
        <v>43667</v>
      </c>
      <c r="AN107" s="15">
        <v>2019</v>
      </c>
      <c r="AW107" s="27" t="s">
        <v>97</v>
      </c>
      <c r="AX107" s="8" t="s">
        <v>604</v>
      </c>
      <c r="AY107" s="7">
        <v>228</v>
      </c>
    </row>
    <row r="108" spans="1:51" s="7" customFormat="1" ht="61.95" hidden="1" customHeight="1">
      <c r="A108" s="48" t="s">
        <v>108</v>
      </c>
      <c r="B108" s="27" t="s">
        <v>446</v>
      </c>
      <c r="C108" s="12" t="s">
        <v>58</v>
      </c>
      <c r="D108" s="12" t="s">
        <v>281</v>
      </c>
      <c r="E108" s="12" t="s">
        <v>59</v>
      </c>
      <c r="F108" s="27">
        <v>1</v>
      </c>
      <c r="G108" s="12" t="s">
        <v>311</v>
      </c>
      <c r="H108" s="12" t="s">
        <v>312</v>
      </c>
      <c r="I108" s="12" t="s">
        <v>313</v>
      </c>
      <c r="J108" s="12">
        <v>2</v>
      </c>
      <c r="K108" s="12"/>
      <c r="L108" s="20" t="s">
        <v>97</v>
      </c>
      <c r="M108" s="12" t="s">
        <v>196</v>
      </c>
      <c r="N108" s="20" t="s">
        <v>62</v>
      </c>
      <c r="O108" s="34">
        <v>100.617</v>
      </c>
      <c r="P108" s="38">
        <f t="shared" si="11"/>
        <v>120.74039999999999</v>
      </c>
      <c r="U108" s="20" t="s">
        <v>485</v>
      </c>
      <c r="V108" s="20" t="s">
        <v>58</v>
      </c>
      <c r="W108" s="20" t="s">
        <v>486</v>
      </c>
      <c r="X108" s="19">
        <v>43507</v>
      </c>
      <c r="Y108" s="19">
        <f t="shared" si="17"/>
        <v>43552</v>
      </c>
      <c r="AD108" s="15" t="s">
        <v>311</v>
      </c>
      <c r="AE108" s="15" t="s">
        <v>298</v>
      </c>
      <c r="AF108" s="15" t="s">
        <v>299</v>
      </c>
      <c r="AG108" s="8" t="s">
        <v>64</v>
      </c>
      <c r="AH108" s="15" t="s">
        <v>69</v>
      </c>
      <c r="AI108" s="15" t="s">
        <v>289</v>
      </c>
      <c r="AJ108" s="15" t="s">
        <v>65</v>
      </c>
      <c r="AK108" s="19">
        <f t="shared" si="15"/>
        <v>43572</v>
      </c>
      <c r="AL108" s="19">
        <f t="shared" si="18"/>
        <v>43572</v>
      </c>
      <c r="AM108" s="19">
        <f t="shared" si="19"/>
        <v>43602</v>
      </c>
      <c r="AN108" s="15">
        <v>2019</v>
      </c>
      <c r="AW108" s="27" t="s">
        <v>97</v>
      </c>
      <c r="AX108" s="8" t="s">
        <v>510</v>
      </c>
      <c r="AY108" s="7">
        <v>229</v>
      </c>
    </row>
    <row r="109" spans="1:51" s="7" customFormat="1" ht="41.4" hidden="1">
      <c r="A109" s="48" t="s">
        <v>108</v>
      </c>
      <c r="B109" s="27" t="s">
        <v>447</v>
      </c>
      <c r="C109" s="12" t="s">
        <v>58</v>
      </c>
      <c r="D109" s="12" t="s">
        <v>281</v>
      </c>
      <c r="E109" s="12" t="s">
        <v>59</v>
      </c>
      <c r="F109" s="27">
        <v>1</v>
      </c>
      <c r="G109" s="12" t="s">
        <v>314</v>
      </c>
      <c r="H109" s="12" t="s">
        <v>315</v>
      </c>
      <c r="I109" s="12" t="s">
        <v>316</v>
      </c>
      <c r="J109" s="12" t="s">
        <v>69</v>
      </c>
      <c r="K109" s="12"/>
      <c r="L109" s="20" t="s">
        <v>97</v>
      </c>
      <c r="M109" s="12" t="s">
        <v>196</v>
      </c>
      <c r="N109" s="20" t="s">
        <v>62</v>
      </c>
      <c r="O109" s="34">
        <v>257.08</v>
      </c>
      <c r="P109" s="38">
        <f t="shared" si="11"/>
        <v>308.49599999999998</v>
      </c>
      <c r="U109" s="20" t="s">
        <v>485</v>
      </c>
      <c r="V109" s="20" t="s">
        <v>58</v>
      </c>
      <c r="W109" s="20" t="s">
        <v>486</v>
      </c>
      <c r="X109" s="19">
        <v>43507</v>
      </c>
      <c r="Y109" s="19">
        <f t="shared" si="17"/>
        <v>43552</v>
      </c>
      <c r="AD109" s="8" t="s">
        <v>314</v>
      </c>
      <c r="AE109" s="15" t="s">
        <v>298</v>
      </c>
      <c r="AF109" s="15" t="s">
        <v>299</v>
      </c>
      <c r="AG109" s="8" t="s">
        <v>64</v>
      </c>
      <c r="AH109" s="15" t="s">
        <v>69</v>
      </c>
      <c r="AI109" s="15" t="s">
        <v>289</v>
      </c>
      <c r="AJ109" s="15" t="s">
        <v>65</v>
      </c>
      <c r="AK109" s="19">
        <f t="shared" si="15"/>
        <v>43572</v>
      </c>
      <c r="AL109" s="19">
        <f t="shared" si="18"/>
        <v>43572</v>
      </c>
      <c r="AM109" s="19">
        <f t="shared" si="19"/>
        <v>43602</v>
      </c>
      <c r="AN109" s="15">
        <v>2019</v>
      </c>
      <c r="AW109" s="27" t="s">
        <v>97</v>
      </c>
      <c r="AX109" s="8" t="s">
        <v>510</v>
      </c>
      <c r="AY109" s="7">
        <v>230</v>
      </c>
    </row>
    <row r="110" spans="1:51" s="7" customFormat="1" ht="62.4" hidden="1" customHeight="1">
      <c r="A110" s="48" t="s">
        <v>108</v>
      </c>
      <c r="B110" s="27" t="s">
        <v>448</v>
      </c>
      <c r="C110" s="12" t="s">
        <v>58</v>
      </c>
      <c r="D110" s="12" t="s">
        <v>281</v>
      </c>
      <c r="E110" s="12" t="s">
        <v>59</v>
      </c>
      <c r="F110" s="27">
        <v>1</v>
      </c>
      <c r="G110" s="12" t="s">
        <v>317</v>
      </c>
      <c r="H110" s="12" t="s">
        <v>315</v>
      </c>
      <c r="I110" s="12" t="s">
        <v>316</v>
      </c>
      <c r="J110" s="12" t="s">
        <v>69</v>
      </c>
      <c r="K110" s="12"/>
      <c r="L110" s="20" t="s">
        <v>97</v>
      </c>
      <c r="M110" s="12" t="s">
        <v>196</v>
      </c>
      <c r="N110" s="20" t="s">
        <v>62</v>
      </c>
      <c r="O110" s="34">
        <v>150</v>
      </c>
      <c r="P110" s="38">
        <f t="shared" si="11"/>
        <v>180</v>
      </c>
      <c r="U110" s="20" t="s">
        <v>485</v>
      </c>
      <c r="V110" s="20" t="s">
        <v>58</v>
      </c>
      <c r="W110" s="20" t="s">
        <v>486</v>
      </c>
      <c r="X110" s="19">
        <v>43507</v>
      </c>
      <c r="Y110" s="19">
        <f t="shared" si="17"/>
        <v>43552</v>
      </c>
      <c r="AD110" s="12" t="s">
        <v>317</v>
      </c>
      <c r="AE110" s="15" t="s">
        <v>298</v>
      </c>
      <c r="AF110" s="15" t="s">
        <v>299</v>
      </c>
      <c r="AG110" s="8" t="s">
        <v>64</v>
      </c>
      <c r="AH110" s="15" t="s">
        <v>69</v>
      </c>
      <c r="AI110" s="15" t="s">
        <v>289</v>
      </c>
      <c r="AJ110" s="15" t="s">
        <v>65</v>
      </c>
      <c r="AK110" s="19">
        <f t="shared" si="15"/>
        <v>43572</v>
      </c>
      <c r="AL110" s="19">
        <f t="shared" si="18"/>
        <v>43572</v>
      </c>
      <c r="AM110" s="19">
        <f t="shared" si="19"/>
        <v>43602</v>
      </c>
      <c r="AN110" s="15">
        <v>2019</v>
      </c>
      <c r="AW110" s="27" t="s">
        <v>97</v>
      </c>
      <c r="AX110" s="8" t="s">
        <v>547</v>
      </c>
    </row>
    <row r="111" spans="1:51" s="7" customFormat="1" ht="59.4" hidden="1" customHeight="1">
      <c r="A111" s="20" t="s">
        <v>108</v>
      </c>
      <c r="B111" s="27" t="s">
        <v>449</v>
      </c>
      <c r="C111" s="20" t="s">
        <v>58</v>
      </c>
      <c r="D111" s="20" t="s">
        <v>332</v>
      </c>
      <c r="E111" s="8" t="s">
        <v>59</v>
      </c>
      <c r="F111" s="27">
        <v>1</v>
      </c>
      <c r="G111" s="8" t="s">
        <v>102</v>
      </c>
      <c r="H111" s="9" t="s">
        <v>104</v>
      </c>
      <c r="I111" s="11" t="s">
        <v>104</v>
      </c>
      <c r="J111" s="20">
        <v>1</v>
      </c>
      <c r="K111" s="20"/>
      <c r="L111" s="20" t="s">
        <v>97</v>
      </c>
      <c r="M111" s="12" t="s">
        <v>196</v>
      </c>
      <c r="N111" s="20" t="s">
        <v>62</v>
      </c>
      <c r="O111" s="38">
        <v>127.41500000000001</v>
      </c>
      <c r="P111" s="38">
        <f t="shared" si="11"/>
        <v>152.898</v>
      </c>
      <c r="Q111" s="18"/>
      <c r="R111" s="18"/>
      <c r="S111" s="18"/>
      <c r="T111" s="18"/>
      <c r="U111" s="20" t="s">
        <v>485</v>
      </c>
      <c r="V111" s="20" t="s">
        <v>58</v>
      </c>
      <c r="W111" s="20" t="s">
        <v>486</v>
      </c>
      <c r="X111" s="19">
        <v>43480</v>
      </c>
      <c r="Y111" s="19">
        <f t="shared" si="17"/>
        <v>43525</v>
      </c>
      <c r="Z111" s="20"/>
      <c r="AA111" s="20"/>
      <c r="AB111" s="20"/>
      <c r="AC111" s="20"/>
      <c r="AD111" s="8" t="s">
        <v>102</v>
      </c>
      <c r="AF111" s="20">
        <v>796</v>
      </c>
      <c r="AG111" s="20" t="s">
        <v>64</v>
      </c>
      <c r="AH111" s="20">
        <v>800</v>
      </c>
      <c r="AI111" s="26">
        <v>93000000000</v>
      </c>
      <c r="AJ111" s="20" t="s">
        <v>65</v>
      </c>
      <c r="AK111" s="19">
        <f t="shared" si="15"/>
        <v>43545</v>
      </c>
      <c r="AL111" s="19">
        <f t="shared" si="18"/>
        <v>43545</v>
      </c>
      <c r="AM111" s="19">
        <f t="shared" si="19"/>
        <v>43575</v>
      </c>
      <c r="AN111" s="20">
        <v>2019</v>
      </c>
      <c r="AO111" s="20"/>
      <c r="AP111" s="20"/>
      <c r="AQ111" s="20"/>
      <c r="AR111" s="20"/>
      <c r="AS111" s="19"/>
      <c r="AT111" s="21"/>
      <c r="AU111" s="22"/>
      <c r="AV111" s="20"/>
      <c r="AW111" s="27" t="s">
        <v>97</v>
      </c>
      <c r="AX111" s="20" t="s">
        <v>561</v>
      </c>
    </row>
    <row r="112" spans="1:51" s="7" customFormat="1" ht="54.6" hidden="1" customHeight="1">
      <c r="A112" s="27" t="s">
        <v>108</v>
      </c>
      <c r="B112" s="27" t="s">
        <v>450</v>
      </c>
      <c r="C112" s="20" t="s">
        <v>58</v>
      </c>
      <c r="D112" s="20" t="s">
        <v>332</v>
      </c>
      <c r="E112" s="8" t="s">
        <v>59</v>
      </c>
      <c r="F112" s="20">
        <v>1</v>
      </c>
      <c r="G112" s="8" t="s">
        <v>319</v>
      </c>
      <c r="H112" s="9" t="s">
        <v>104</v>
      </c>
      <c r="I112" s="9" t="s">
        <v>320</v>
      </c>
      <c r="J112" s="7">
        <v>1</v>
      </c>
      <c r="L112" s="20" t="s">
        <v>97</v>
      </c>
      <c r="M112" s="12" t="s">
        <v>196</v>
      </c>
      <c r="N112" s="20" t="s">
        <v>62</v>
      </c>
      <c r="O112" s="35">
        <v>116.745</v>
      </c>
      <c r="P112" s="38">
        <f t="shared" si="11"/>
        <v>140.09399999999999</v>
      </c>
      <c r="U112" s="20" t="s">
        <v>485</v>
      </c>
      <c r="V112" s="20" t="s">
        <v>58</v>
      </c>
      <c r="W112" s="20" t="s">
        <v>486</v>
      </c>
      <c r="X112" s="19">
        <v>43480</v>
      </c>
      <c r="Y112" s="19">
        <f t="shared" si="17"/>
        <v>43525</v>
      </c>
      <c r="AD112" s="8" t="s">
        <v>319</v>
      </c>
      <c r="AF112" s="20">
        <v>796</v>
      </c>
      <c r="AG112" s="7" t="s">
        <v>64</v>
      </c>
      <c r="AH112" s="7">
        <v>200</v>
      </c>
      <c r="AI112" s="7">
        <v>93000000000</v>
      </c>
      <c r="AJ112" s="8" t="s">
        <v>65</v>
      </c>
      <c r="AK112" s="19">
        <f t="shared" si="15"/>
        <v>43545</v>
      </c>
      <c r="AL112" s="19">
        <f t="shared" si="18"/>
        <v>43545</v>
      </c>
      <c r="AM112" s="19">
        <f t="shared" si="19"/>
        <v>43575</v>
      </c>
      <c r="AN112" s="20">
        <v>2019</v>
      </c>
      <c r="AW112" s="27" t="s">
        <v>97</v>
      </c>
      <c r="AX112" s="8" t="s">
        <v>561</v>
      </c>
    </row>
    <row r="113" spans="1:51" s="7" customFormat="1" ht="57.6" hidden="1" customHeight="1">
      <c r="A113" s="20" t="s">
        <v>108</v>
      </c>
      <c r="B113" s="27" t="s">
        <v>451</v>
      </c>
      <c r="C113" s="20" t="s">
        <v>58</v>
      </c>
      <c r="D113" s="20" t="s">
        <v>332</v>
      </c>
      <c r="E113" s="8" t="s">
        <v>59</v>
      </c>
      <c r="F113" s="20">
        <v>1</v>
      </c>
      <c r="G113" s="8" t="s">
        <v>181</v>
      </c>
      <c r="H113" s="9" t="s">
        <v>142</v>
      </c>
      <c r="I113" s="9" t="s">
        <v>182</v>
      </c>
      <c r="J113" s="7">
        <v>1</v>
      </c>
      <c r="L113" s="20" t="s">
        <v>97</v>
      </c>
      <c r="M113" s="12" t="s">
        <v>196</v>
      </c>
      <c r="N113" s="20" t="s">
        <v>62</v>
      </c>
      <c r="O113" s="35">
        <v>113.328</v>
      </c>
      <c r="P113" s="38">
        <f t="shared" si="11"/>
        <v>135.99359999999999</v>
      </c>
      <c r="U113" s="20" t="s">
        <v>485</v>
      </c>
      <c r="V113" s="20" t="s">
        <v>58</v>
      </c>
      <c r="W113" s="20" t="s">
        <v>486</v>
      </c>
      <c r="X113" s="19">
        <v>43480</v>
      </c>
      <c r="Y113" s="19">
        <f t="shared" si="17"/>
        <v>43525</v>
      </c>
      <c r="AD113" s="8" t="s">
        <v>181</v>
      </c>
      <c r="AF113" s="20">
        <v>796</v>
      </c>
      <c r="AG113" s="7" t="s">
        <v>64</v>
      </c>
      <c r="AH113" s="7">
        <v>192</v>
      </c>
      <c r="AI113" s="7">
        <v>93000000000</v>
      </c>
      <c r="AJ113" s="8" t="s">
        <v>65</v>
      </c>
      <c r="AK113" s="19">
        <f t="shared" si="15"/>
        <v>43545</v>
      </c>
      <c r="AL113" s="19">
        <f t="shared" si="18"/>
        <v>43545</v>
      </c>
      <c r="AM113" s="19">
        <f t="shared" si="19"/>
        <v>43575</v>
      </c>
      <c r="AN113" s="20">
        <v>2019</v>
      </c>
      <c r="AW113" s="27" t="s">
        <v>97</v>
      </c>
      <c r="AX113" s="8" t="s">
        <v>561</v>
      </c>
    </row>
    <row r="114" spans="1:51" s="7" customFormat="1" ht="49.2" hidden="1" customHeight="1">
      <c r="A114" s="20" t="s">
        <v>108</v>
      </c>
      <c r="B114" s="27" t="s">
        <v>452</v>
      </c>
      <c r="C114" s="20" t="s">
        <v>58</v>
      </c>
      <c r="D114" s="20" t="s">
        <v>332</v>
      </c>
      <c r="E114" s="8" t="s">
        <v>59</v>
      </c>
      <c r="F114" s="20">
        <v>1</v>
      </c>
      <c r="G114" s="8" t="s">
        <v>321</v>
      </c>
      <c r="H114" s="9" t="s">
        <v>322</v>
      </c>
      <c r="I114" s="50" t="s">
        <v>323</v>
      </c>
      <c r="J114" s="7">
        <v>1</v>
      </c>
      <c r="L114" s="20" t="s">
        <v>97</v>
      </c>
      <c r="M114" s="12" t="s">
        <v>196</v>
      </c>
      <c r="N114" s="20" t="s">
        <v>62</v>
      </c>
      <c r="O114" s="35">
        <v>266.245</v>
      </c>
      <c r="P114" s="38">
        <f t="shared" si="11"/>
        <v>319.49399999999997</v>
      </c>
      <c r="U114" s="20" t="s">
        <v>485</v>
      </c>
      <c r="V114" s="20" t="s">
        <v>58</v>
      </c>
      <c r="W114" s="20" t="s">
        <v>486</v>
      </c>
      <c r="X114" s="19">
        <v>43616</v>
      </c>
      <c r="Y114" s="19">
        <f t="shared" si="17"/>
        <v>43661</v>
      </c>
      <c r="AD114" s="8" t="s">
        <v>321</v>
      </c>
      <c r="AF114" s="20">
        <v>796</v>
      </c>
      <c r="AG114" s="7" t="s">
        <v>64</v>
      </c>
      <c r="AH114" s="7">
        <v>14</v>
      </c>
      <c r="AI114" s="7">
        <v>93000000000</v>
      </c>
      <c r="AJ114" s="8" t="s">
        <v>65</v>
      </c>
      <c r="AK114" s="19">
        <f t="shared" si="15"/>
        <v>43681</v>
      </c>
      <c r="AL114" s="19">
        <f t="shared" si="18"/>
        <v>43681</v>
      </c>
      <c r="AM114" s="19">
        <f t="shared" si="19"/>
        <v>43711</v>
      </c>
      <c r="AN114" s="20">
        <v>2019</v>
      </c>
      <c r="AW114" s="27" t="s">
        <v>97</v>
      </c>
      <c r="AX114" s="8" t="s">
        <v>640</v>
      </c>
      <c r="AY114" s="7">
        <v>235</v>
      </c>
    </row>
    <row r="115" spans="1:51" s="7" customFormat="1" ht="54" hidden="1" customHeight="1">
      <c r="A115" s="20" t="s">
        <v>108</v>
      </c>
      <c r="B115" s="27" t="s">
        <v>453</v>
      </c>
      <c r="C115" s="20" t="s">
        <v>58</v>
      </c>
      <c r="D115" s="20" t="s">
        <v>332</v>
      </c>
      <c r="E115" s="8" t="s">
        <v>59</v>
      </c>
      <c r="F115" s="27">
        <v>1</v>
      </c>
      <c r="G115" s="8" t="s">
        <v>324</v>
      </c>
      <c r="H115" s="9" t="s">
        <v>142</v>
      </c>
      <c r="I115" s="9" t="s">
        <v>182</v>
      </c>
      <c r="J115" s="7">
        <v>1</v>
      </c>
      <c r="L115" s="20" t="s">
        <v>97</v>
      </c>
      <c r="M115" s="12" t="s">
        <v>196</v>
      </c>
      <c r="N115" s="20" t="s">
        <v>62</v>
      </c>
      <c r="O115" s="35">
        <v>139.58000000000001</v>
      </c>
      <c r="P115" s="38">
        <f t="shared" si="11"/>
        <v>167.49600000000001</v>
      </c>
      <c r="U115" s="20" t="s">
        <v>485</v>
      </c>
      <c r="V115" s="20" t="s">
        <v>58</v>
      </c>
      <c r="W115" s="20" t="s">
        <v>486</v>
      </c>
      <c r="X115" s="19">
        <v>43480</v>
      </c>
      <c r="Y115" s="19">
        <f t="shared" si="17"/>
        <v>43525</v>
      </c>
      <c r="AD115" s="8" t="s">
        <v>324</v>
      </c>
      <c r="AF115" s="51" t="s">
        <v>325</v>
      </c>
      <c r="AG115" s="7" t="s">
        <v>158</v>
      </c>
      <c r="AH115" s="7">
        <v>69</v>
      </c>
      <c r="AI115" s="7">
        <v>93000000000</v>
      </c>
      <c r="AJ115" s="8" t="s">
        <v>65</v>
      </c>
      <c r="AK115" s="19">
        <f t="shared" si="15"/>
        <v>43545</v>
      </c>
      <c r="AL115" s="19">
        <f t="shared" si="18"/>
        <v>43545</v>
      </c>
      <c r="AM115" s="19">
        <f t="shared" si="19"/>
        <v>43575</v>
      </c>
      <c r="AN115" s="20">
        <v>2019</v>
      </c>
      <c r="AW115" s="27" t="s">
        <v>97</v>
      </c>
      <c r="AX115" s="8" t="s">
        <v>561</v>
      </c>
    </row>
    <row r="116" spans="1:51" s="7" customFormat="1" ht="58.2" hidden="1" customHeight="1">
      <c r="A116" s="27" t="s">
        <v>108</v>
      </c>
      <c r="B116" s="27" t="s">
        <v>454</v>
      </c>
      <c r="C116" s="20" t="s">
        <v>58</v>
      </c>
      <c r="D116" s="20" t="s">
        <v>332</v>
      </c>
      <c r="E116" s="8" t="s">
        <v>59</v>
      </c>
      <c r="F116" s="27">
        <v>1</v>
      </c>
      <c r="G116" s="8" t="s">
        <v>326</v>
      </c>
      <c r="H116" s="9" t="s">
        <v>327</v>
      </c>
      <c r="I116" s="9" t="s">
        <v>328</v>
      </c>
      <c r="J116" s="7">
        <v>1</v>
      </c>
      <c r="L116" s="20" t="s">
        <v>97</v>
      </c>
      <c r="M116" s="12" t="s">
        <v>196</v>
      </c>
      <c r="N116" s="20" t="s">
        <v>62</v>
      </c>
      <c r="O116" s="35">
        <v>585.70399999999995</v>
      </c>
      <c r="P116" s="38">
        <f t="shared" si="11"/>
        <v>702.84479999999996</v>
      </c>
      <c r="U116" s="20" t="s">
        <v>485</v>
      </c>
      <c r="V116" s="20" t="s">
        <v>58</v>
      </c>
      <c r="W116" s="20" t="s">
        <v>486</v>
      </c>
      <c r="X116" s="19">
        <v>43524</v>
      </c>
      <c r="Y116" s="19">
        <f t="shared" si="17"/>
        <v>43569</v>
      </c>
      <c r="AD116" s="8" t="s">
        <v>326</v>
      </c>
      <c r="AF116" s="20">
        <v>796</v>
      </c>
      <c r="AG116" s="7" t="s">
        <v>64</v>
      </c>
      <c r="AH116" s="7">
        <v>70</v>
      </c>
      <c r="AI116" s="7">
        <v>93000000000</v>
      </c>
      <c r="AJ116" s="8" t="s">
        <v>65</v>
      </c>
      <c r="AK116" s="19">
        <f t="shared" si="15"/>
        <v>43589</v>
      </c>
      <c r="AL116" s="19">
        <f t="shared" si="18"/>
        <v>43589</v>
      </c>
      <c r="AM116" s="19">
        <f t="shared" si="19"/>
        <v>43619</v>
      </c>
      <c r="AN116" s="20">
        <v>2019</v>
      </c>
      <c r="AW116" s="27" t="s">
        <v>97</v>
      </c>
      <c r="AX116" s="8" t="s">
        <v>551</v>
      </c>
      <c r="AY116" s="7">
        <v>237</v>
      </c>
    </row>
    <row r="117" spans="1:51" s="7" customFormat="1" ht="51.6" hidden="1" customHeight="1">
      <c r="A117" s="27" t="s">
        <v>108</v>
      </c>
      <c r="B117" s="27" t="s">
        <v>455</v>
      </c>
      <c r="C117" s="20" t="s">
        <v>58</v>
      </c>
      <c r="D117" s="20" t="s">
        <v>332</v>
      </c>
      <c r="E117" s="8" t="s">
        <v>59</v>
      </c>
      <c r="F117" s="27">
        <v>1</v>
      </c>
      <c r="G117" s="8" t="s">
        <v>329</v>
      </c>
      <c r="H117" s="9" t="s">
        <v>107</v>
      </c>
      <c r="I117" s="9" t="s">
        <v>330</v>
      </c>
      <c r="J117" s="7">
        <v>1</v>
      </c>
      <c r="L117" s="20" t="s">
        <v>97</v>
      </c>
      <c r="M117" s="12" t="s">
        <v>196</v>
      </c>
      <c r="N117" s="20" t="s">
        <v>62</v>
      </c>
      <c r="O117" s="35">
        <v>237.94399999999999</v>
      </c>
      <c r="P117" s="38">
        <f t="shared" si="11"/>
        <v>285.53279999999995</v>
      </c>
      <c r="U117" s="20" t="s">
        <v>485</v>
      </c>
      <c r="V117" s="20" t="s">
        <v>58</v>
      </c>
      <c r="W117" s="20" t="s">
        <v>486</v>
      </c>
      <c r="X117" s="19">
        <v>43480</v>
      </c>
      <c r="Y117" s="19">
        <f t="shared" si="17"/>
        <v>43525</v>
      </c>
      <c r="AD117" s="8" t="s">
        <v>329</v>
      </c>
      <c r="AF117" s="20">
        <v>796</v>
      </c>
      <c r="AG117" s="7" t="s">
        <v>64</v>
      </c>
      <c r="AH117" s="7">
        <v>251</v>
      </c>
      <c r="AI117" s="7">
        <v>93000000000</v>
      </c>
      <c r="AJ117" s="8" t="s">
        <v>65</v>
      </c>
      <c r="AK117" s="19">
        <f t="shared" si="15"/>
        <v>43545</v>
      </c>
      <c r="AL117" s="19">
        <f t="shared" si="18"/>
        <v>43545</v>
      </c>
      <c r="AM117" s="19">
        <f t="shared" si="19"/>
        <v>43575</v>
      </c>
      <c r="AN117" s="20">
        <v>2019</v>
      </c>
      <c r="AW117" s="27" t="s">
        <v>97</v>
      </c>
      <c r="AX117" s="8" t="s">
        <v>562</v>
      </c>
    </row>
    <row r="118" spans="1:51" s="7" customFormat="1" ht="51" hidden="1" customHeight="1">
      <c r="A118" s="27" t="s">
        <v>108</v>
      </c>
      <c r="B118" s="27" t="s">
        <v>456</v>
      </c>
      <c r="C118" s="20" t="s">
        <v>58</v>
      </c>
      <c r="D118" s="20" t="s">
        <v>332</v>
      </c>
      <c r="E118" s="8" t="s">
        <v>59</v>
      </c>
      <c r="F118" s="27">
        <v>1</v>
      </c>
      <c r="G118" s="8" t="s">
        <v>163</v>
      </c>
      <c r="H118" s="9" t="s">
        <v>164</v>
      </c>
      <c r="I118" s="9" t="s">
        <v>164</v>
      </c>
      <c r="J118" s="7">
        <v>1</v>
      </c>
      <c r="L118" s="20" t="s">
        <v>97</v>
      </c>
      <c r="M118" s="12" t="s">
        <v>196</v>
      </c>
      <c r="N118" s="20" t="s">
        <v>62</v>
      </c>
      <c r="O118" s="35">
        <v>151.673</v>
      </c>
      <c r="P118" s="38">
        <f t="shared" si="11"/>
        <v>182.0076</v>
      </c>
      <c r="U118" s="20" t="s">
        <v>485</v>
      </c>
      <c r="V118" s="20" t="s">
        <v>58</v>
      </c>
      <c r="W118" s="20" t="s">
        <v>486</v>
      </c>
      <c r="X118" s="19">
        <v>43556</v>
      </c>
      <c r="Y118" s="19">
        <f t="shared" si="17"/>
        <v>43601</v>
      </c>
      <c r="AD118" s="8" t="s">
        <v>163</v>
      </c>
      <c r="AF118" s="20" t="s">
        <v>325</v>
      </c>
      <c r="AG118" s="7" t="s">
        <v>158</v>
      </c>
      <c r="AH118" s="7">
        <v>2400</v>
      </c>
      <c r="AI118" s="7">
        <v>93000000000</v>
      </c>
      <c r="AJ118" s="8" t="s">
        <v>65</v>
      </c>
      <c r="AK118" s="19">
        <f t="shared" si="15"/>
        <v>43621</v>
      </c>
      <c r="AL118" s="19">
        <f t="shared" si="18"/>
        <v>43621</v>
      </c>
      <c r="AM118" s="19">
        <f t="shared" si="19"/>
        <v>43651</v>
      </c>
      <c r="AN118" s="20">
        <v>2019</v>
      </c>
      <c r="AW118" s="27" t="s">
        <v>97</v>
      </c>
      <c r="AX118" s="8" t="s">
        <v>589</v>
      </c>
    </row>
    <row r="119" spans="1:51" s="7" customFormat="1" ht="49.2" hidden="1" customHeight="1">
      <c r="A119" s="20" t="s">
        <v>108</v>
      </c>
      <c r="B119" s="27" t="s">
        <v>457</v>
      </c>
      <c r="C119" s="20" t="s">
        <v>58</v>
      </c>
      <c r="D119" s="20" t="s">
        <v>332</v>
      </c>
      <c r="E119" s="8" t="s">
        <v>59</v>
      </c>
      <c r="F119" s="20">
        <v>1</v>
      </c>
      <c r="G119" s="8" t="s">
        <v>331</v>
      </c>
      <c r="H119" s="9" t="s">
        <v>120</v>
      </c>
      <c r="I119" s="9" t="s">
        <v>120</v>
      </c>
      <c r="J119" s="7">
        <v>1</v>
      </c>
      <c r="L119" s="20" t="s">
        <v>97</v>
      </c>
      <c r="M119" s="12" t="s">
        <v>196</v>
      </c>
      <c r="N119" s="20" t="s">
        <v>62</v>
      </c>
      <c r="O119" s="35">
        <v>313.05200000000002</v>
      </c>
      <c r="P119" s="38">
        <f t="shared" si="11"/>
        <v>375.66239999999999</v>
      </c>
      <c r="U119" s="20" t="s">
        <v>485</v>
      </c>
      <c r="V119" s="20" t="s">
        <v>58</v>
      </c>
      <c r="W119" s="20" t="s">
        <v>486</v>
      </c>
      <c r="X119" s="19">
        <v>43480</v>
      </c>
      <c r="Y119" s="19">
        <f t="shared" si="17"/>
        <v>43525</v>
      </c>
      <c r="AD119" s="8" t="s">
        <v>331</v>
      </c>
      <c r="AF119" s="20">
        <v>796</v>
      </c>
      <c r="AG119" s="7" t="s">
        <v>64</v>
      </c>
      <c r="AH119" s="7">
        <v>370</v>
      </c>
      <c r="AI119" s="7">
        <v>93000000000</v>
      </c>
      <c r="AJ119" s="8" t="s">
        <v>65</v>
      </c>
      <c r="AK119" s="19">
        <f t="shared" si="15"/>
        <v>43545</v>
      </c>
      <c r="AL119" s="19">
        <f t="shared" si="18"/>
        <v>43545</v>
      </c>
      <c r="AM119" s="19">
        <f t="shared" si="19"/>
        <v>43575</v>
      </c>
      <c r="AN119" s="20">
        <v>2019</v>
      </c>
      <c r="AW119" s="27" t="s">
        <v>97</v>
      </c>
      <c r="AX119" s="8" t="s">
        <v>561</v>
      </c>
    </row>
    <row r="120" spans="1:51" s="54" customFormat="1" ht="61.2" hidden="1" customHeight="1">
      <c r="A120" s="20" t="s">
        <v>108</v>
      </c>
      <c r="B120" s="27" t="s">
        <v>474</v>
      </c>
      <c r="C120" s="20" t="s">
        <v>58</v>
      </c>
      <c r="D120" s="20" t="s">
        <v>462</v>
      </c>
      <c r="E120" s="8" t="s">
        <v>59</v>
      </c>
      <c r="F120" s="20">
        <v>20</v>
      </c>
      <c r="G120" s="20" t="s">
        <v>463</v>
      </c>
      <c r="H120" s="37" t="s">
        <v>464</v>
      </c>
      <c r="I120" s="37" t="s">
        <v>464</v>
      </c>
      <c r="J120" s="20">
        <v>2</v>
      </c>
      <c r="K120" s="20"/>
      <c r="L120" s="20" t="s">
        <v>97</v>
      </c>
      <c r="M120" s="12" t="s">
        <v>196</v>
      </c>
      <c r="N120" s="20" t="s">
        <v>465</v>
      </c>
      <c r="O120" s="38">
        <v>632.12900000000002</v>
      </c>
      <c r="P120" s="38">
        <f t="shared" si="11"/>
        <v>758.5548</v>
      </c>
      <c r="Q120" s="18"/>
      <c r="R120" s="18"/>
      <c r="S120" s="18"/>
      <c r="T120" s="18"/>
      <c r="U120" s="20" t="s">
        <v>485</v>
      </c>
      <c r="V120" s="20" t="s">
        <v>58</v>
      </c>
      <c r="W120" s="20" t="s">
        <v>486</v>
      </c>
      <c r="X120" s="19">
        <v>43524</v>
      </c>
      <c r="Y120" s="19">
        <f>X120+45</f>
        <v>43569</v>
      </c>
      <c r="Z120" s="52"/>
      <c r="AA120" s="53"/>
      <c r="AB120" s="20"/>
      <c r="AC120" s="20"/>
      <c r="AD120" s="20" t="str">
        <f>G120</f>
        <v>Поставка бумаги для оргтехники</v>
      </c>
      <c r="AE120" s="20"/>
      <c r="AF120" s="20">
        <v>729</v>
      </c>
      <c r="AG120" s="7" t="s">
        <v>478</v>
      </c>
      <c r="AH120" s="20">
        <v>3800</v>
      </c>
      <c r="AI120" s="26">
        <v>93000000000</v>
      </c>
      <c r="AJ120" s="20" t="s">
        <v>58</v>
      </c>
      <c r="AK120" s="19">
        <f>Y120+20</f>
        <v>43589</v>
      </c>
      <c r="AL120" s="19">
        <f>AK120</f>
        <v>43589</v>
      </c>
      <c r="AM120" s="19">
        <f>AL120+30</f>
        <v>43619</v>
      </c>
      <c r="AN120" s="20">
        <v>2019</v>
      </c>
      <c r="AO120" s="52"/>
      <c r="AP120" s="20"/>
      <c r="AQ120" s="20"/>
      <c r="AR120" s="20"/>
      <c r="AS120" s="19"/>
      <c r="AT120" s="21"/>
      <c r="AU120" s="22"/>
      <c r="AV120" s="20"/>
      <c r="AW120" s="20" t="s">
        <v>97</v>
      </c>
      <c r="AX120" s="20" t="s">
        <v>546</v>
      </c>
    </row>
    <row r="121" spans="1:51" s="54" customFormat="1" ht="41.4" hidden="1">
      <c r="A121" s="20" t="s">
        <v>108</v>
      </c>
      <c r="B121" s="27" t="s">
        <v>475</v>
      </c>
      <c r="C121" s="20" t="s">
        <v>58</v>
      </c>
      <c r="D121" s="20" t="s">
        <v>462</v>
      </c>
      <c r="E121" s="8" t="s">
        <v>59</v>
      </c>
      <c r="F121" s="20">
        <v>62</v>
      </c>
      <c r="G121" s="20" t="s">
        <v>466</v>
      </c>
      <c r="H121" s="37" t="s">
        <v>467</v>
      </c>
      <c r="I121" s="37" t="s">
        <v>467</v>
      </c>
      <c r="J121" s="20">
        <v>2</v>
      </c>
      <c r="K121" s="20"/>
      <c r="L121" s="20" t="s">
        <v>97</v>
      </c>
      <c r="M121" s="12" t="s">
        <v>196</v>
      </c>
      <c r="N121" s="20" t="s">
        <v>465</v>
      </c>
      <c r="O121" s="38">
        <v>270.46600000000001</v>
      </c>
      <c r="P121" s="38">
        <f t="shared" si="11"/>
        <v>324.55919999999998</v>
      </c>
      <c r="Q121" s="18"/>
      <c r="R121" s="18"/>
      <c r="S121" s="18"/>
      <c r="T121" s="18"/>
      <c r="U121" s="20" t="s">
        <v>485</v>
      </c>
      <c r="V121" s="20" t="s">
        <v>58</v>
      </c>
      <c r="W121" s="20" t="s">
        <v>486</v>
      </c>
      <c r="X121" s="19">
        <v>43480</v>
      </c>
      <c r="Y121" s="19">
        <f t="shared" ref="Y121:Y123" si="20">X121+45</f>
        <v>43525</v>
      </c>
      <c r="Z121" s="52"/>
      <c r="AA121" s="20"/>
      <c r="AB121" s="20"/>
      <c r="AC121" s="20"/>
      <c r="AD121" s="20" t="str">
        <f t="shared" ref="AD121:AD124" si="21">G121</f>
        <v>Поставка канцелярских товаров</v>
      </c>
      <c r="AE121" s="20"/>
      <c r="AF121" s="20">
        <v>796</v>
      </c>
      <c r="AG121" s="7" t="s">
        <v>64</v>
      </c>
      <c r="AH121" s="20">
        <v>28060</v>
      </c>
      <c r="AI121" s="26">
        <v>93000000000</v>
      </c>
      <c r="AJ121" s="20" t="s">
        <v>58</v>
      </c>
      <c r="AK121" s="19">
        <f t="shared" ref="AK121:AK123" si="22">Y121+20</f>
        <v>43545</v>
      </c>
      <c r="AL121" s="19">
        <f t="shared" ref="AL121:AL123" si="23">AK121</f>
        <v>43545</v>
      </c>
      <c r="AM121" s="19">
        <f t="shared" ref="AM121:AM123" si="24">AL121+30</f>
        <v>43575</v>
      </c>
      <c r="AN121" s="20">
        <v>2019</v>
      </c>
      <c r="AO121" s="52"/>
      <c r="AP121" s="20"/>
      <c r="AQ121" s="20"/>
      <c r="AR121" s="20"/>
      <c r="AS121" s="19"/>
      <c r="AT121" s="21"/>
      <c r="AU121" s="22"/>
      <c r="AV121" s="20"/>
      <c r="AW121" s="20" t="s">
        <v>97</v>
      </c>
      <c r="AX121" s="20" t="s">
        <v>510</v>
      </c>
      <c r="AY121" s="54">
        <v>242</v>
      </c>
    </row>
    <row r="122" spans="1:51" s="54" customFormat="1" ht="41.4" hidden="1">
      <c r="A122" s="20" t="s">
        <v>108</v>
      </c>
      <c r="B122" s="27" t="s">
        <v>476</v>
      </c>
      <c r="C122" s="20" t="s">
        <v>58</v>
      </c>
      <c r="D122" s="20" t="s">
        <v>462</v>
      </c>
      <c r="E122" s="8" t="s">
        <v>59</v>
      </c>
      <c r="F122" s="20">
        <v>124</v>
      </c>
      <c r="G122" s="20" t="s">
        <v>468</v>
      </c>
      <c r="H122" s="37" t="s">
        <v>469</v>
      </c>
      <c r="I122" s="37" t="s">
        <v>470</v>
      </c>
      <c r="J122" s="20">
        <v>1</v>
      </c>
      <c r="K122" s="20"/>
      <c r="L122" s="20" t="s">
        <v>97</v>
      </c>
      <c r="M122" s="12" t="s">
        <v>196</v>
      </c>
      <c r="N122" s="20" t="s">
        <v>465</v>
      </c>
      <c r="O122" s="38">
        <v>136.71600000000001</v>
      </c>
      <c r="P122" s="38">
        <f t="shared" si="11"/>
        <v>164.0592</v>
      </c>
      <c r="Q122" s="18"/>
      <c r="R122" s="18"/>
      <c r="S122" s="18"/>
      <c r="T122" s="18"/>
      <c r="U122" s="20" t="s">
        <v>485</v>
      </c>
      <c r="V122" s="20" t="s">
        <v>58</v>
      </c>
      <c r="W122" s="20" t="s">
        <v>486</v>
      </c>
      <c r="X122" s="19">
        <v>43556</v>
      </c>
      <c r="Y122" s="19">
        <f t="shared" si="20"/>
        <v>43601</v>
      </c>
      <c r="Z122" s="52"/>
      <c r="AA122" s="20"/>
      <c r="AB122" s="20"/>
      <c r="AC122" s="20"/>
      <c r="AD122" s="20" t="str">
        <f t="shared" si="21"/>
        <v>Поставка систем вентиляции,кондиционирования воздуха</v>
      </c>
      <c r="AE122" s="20"/>
      <c r="AF122" s="20">
        <v>796</v>
      </c>
      <c r="AG122" s="7" t="s">
        <v>64</v>
      </c>
      <c r="AH122" s="20">
        <v>8</v>
      </c>
      <c r="AI122" s="26">
        <v>93000000000</v>
      </c>
      <c r="AJ122" s="20" t="s">
        <v>58</v>
      </c>
      <c r="AK122" s="19">
        <f t="shared" si="22"/>
        <v>43621</v>
      </c>
      <c r="AL122" s="19">
        <f t="shared" si="23"/>
        <v>43621</v>
      </c>
      <c r="AM122" s="19">
        <f t="shared" si="24"/>
        <v>43651</v>
      </c>
      <c r="AN122" s="20">
        <v>2019</v>
      </c>
      <c r="AO122" s="52"/>
      <c r="AP122" s="20"/>
      <c r="AQ122" s="20"/>
      <c r="AR122" s="20"/>
      <c r="AS122" s="19"/>
      <c r="AT122" s="21"/>
      <c r="AU122" s="22"/>
      <c r="AV122" s="20"/>
      <c r="AW122" s="20" t="s">
        <v>97</v>
      </c>
      <c r="AX122" s="20"/>
      <c r="AY122" s="54" t="s">
        <v>632</v>
      </c>
    </row>
    <row r="123" spans="1:51" s="55" customFormat="1" ht="41.4" hidden="1">
      <c r="A123" s="27" t="s">
        <v>108</v>
      </c>
      <c r="B123" s="27" t="s">
        <v>477</v>
      </c>
      <c r="C123" s="20" t="s">
        <v>58</v>
      </c>
      <c r="D123" s="20" t="s">
        <v>462</v>
      </c>
      <c r="E123" s="8" t="s">
        <v>59</v>
      </c>
      <c r="F123" s="27">
        <v>83</v>
      </c>
      <c r="G123" s="27" t="s">
        <v>471</v>
      </c>
      <c r="H123" s="27" t="s">
        <v>472</v>
      </c>
      <c r="I123" s="27" t="s">
        <v>473</v>
      </c>
      <c r="J123" s="27">
        <v>1</v>
      </c>
      <c r="K123" s="27"/>
      <c r="L123" s="27" t="s">
        <v>97</v>
      </c>
      <c r="M123" s="12" t="s">
        <v>196</v>
      </c>
      <c r="N123" s="20" t="s">
        <v>465</v>
      </c>
      <c r="O123" s="40">
        <v>100.209</v>
      </c>
      <c r="P123" s="38">
        <f t="shared" si="11"/>
        <v>120.2508</v>
      </c>
      <c r="Q123" s="27"/>
      <c r="R123" s="27"/>
      <c r="S123" s="27"/>
      <c r="T123" s="27"/>
      <c r="U123" s="20" t="s">
        <v>485</v>
      </c>
      <c r="V123" s="20" t="s">
        <v>58</v>
      </c>
      <c r="W123" s="20" t="s">
        <v>486</v>
      </c>
      <c r="X123" s="19">
        <v>43524</v>
      </c>
      <c r="Y123" s="19">
        <f t="shared" si="20"/>
        <v>43569</v>
      </c>
      <c r="Z123" s="7"/>
      <c r="AA123" s="7"/>
      <c r="AB123" s="7"/>
      <c r="AC123" s="7"/>
      <c r="AD123" s="20" t="str">
        <f t="shared" si="21"/>
        <v>Поставка мебели</v>
      </c>
      <c r="AE123" s="7"/>
      <c r="AF123" s="7">
        <v>796</v>
      </c>
      <c r="AG123" s="7" t="s">
        <v>64</v>
      </c>
      <c r="AH123" s="7">
        <v>17</v>
      </c>
      <c r="AI123" s="26">
        <v>93000000000</v>
      </c>
      <c r="AJ123" s="20" t="s">
        <v>58</v>
      </c>
      <c r="AK123" s="19">
        <f t="shared" si="22"/>
        <v>43589</v>
      </c>
      <c r="AL123" s="19">
        <f t="shared" si="23"/>
        <v>43589</v>
      </c>
      <c r="AM123" s="19">
        <f t="shared" si="24"/>
        <v>43619</v>
      </c>
      <c r="AN123" s="7">
        <v>2019</v>
      </c>
      <c r="AO123" s="7"/>
      <c r="AP123" s="7"/>
      <c r="AQ123" s="7"/>
      <c r="AR123" s="7"/>
      <c r="AS123" s="7"/>
      <c r="AT123" s="7"/>
      <c r="AU123" s="7"/>
      <c r="AV123" s="7"/>
      <c r="AW123" s="7" t="s">
        <v>97</v>
      </c>
      <c r="AX123" s="8" t="s">
        <v>546</v>
      </c>
    </row>
    <row r="124" spans="1:51" s="59" customFormat="1" ht="155.4" hidden="1" customHeight="1">
      <c r="A124" s="8">
        <v>1.1000000000000001</v>
      </c>
      <c r="B124" s="20" t="s">
        <v>488</v>
      </c>
      <c r="C124" s="20" t="s">
        <v>58</v>
      </c>
      <c r="D124" s="20" t="s">
        <v>57</v>
      </c>
      <c r="E124" s="8" t="s">
        <v>489</v>
      </c>
      <c r="F124" s="20">
        <v>1</v>
      </c>
      <c r="G124" s="20" t="s">
        <v>490</v>
      </c>
      <c r="H124" s="8">
        <v>43.21</v>
      </c>
      <c r="I124" s="8" t="s">
        <v>84</v>
      </c>
      <c r="J124" s="8">
        <v>2</v>
      </c>
      <c r="K124" s="8"/>
      <c r="L124" s="20" t="s">
        <v>491</v>
      </c>
      <c r="M124" s="8" t="s">
        <v>492</v>
      </c>
      <c r="N124" s="8" t="s">
        <v>85</v>
      </c>
      <c r="O124" s="36">
        <v>256712.378</v>
      </c>
      <c r="P124" s="38">
        <f>O124*1.2</f>
        <v>308054.85359999997</v>
      </c>
      <c r="Q124" s="8"/>
      <c r="R124" s="8"/>
      <c r="S124" s="8"/>
      <c r="T124" s="8"/>
      <c r="U124" s="20" t="s">
        <v>493</v>
      </c>
      <c r="V124" s="20" t="s">
        <v>58</v>
      </c>
      <c r="W124" s="20" t="s">
        <v>486</v>
      </c>
      <c r="X124" s="47">
        <v>43496</v>
      </c>
      <c r="Y124" s="47">
        <v>43551</v>
      </c>
      <c r="Z124" s="8"/>
      <c r="AA124" s="8"/>
      <c r="AB124" s="8"/>
      <c r="AC124" s="8"/>
      <c r="AD124" s="20" t="str">
        <f t="shared" si="21"/>
        <v>Выполнение строительно-монтажных работ по строительству ПС 35/10 кВ, выносу участков двух одноцепных ВЛ 35 кВ с территории частных домовладений п.г.т. Каа-Хем, строительству новых ЛЭП 35 кВ до проектируемой ПС 35/10 кВ, по установке  реклоузеров 35 кВ</v>
      </c>
      <c r="AE124" s="8"/>
      <c r="AF124" s="8">
        <v>876</v>
      </c>
      <c r="AG124" s="8" t="s">
        <v>494</v>
      </c>
      <c r="AH124" s="56">
        <v>1</v>
      </c>
      <c r="AI124" s="57">
        <v>930000000</v>
      </c>
      <c r="AJ124" s="56" t="s">
        <v>65</v>
      </c>
      <c r="AK124" s="58">
        <f>Y124+20</f>
        <v>43571</v>
      </c>
      <c r="AL124" s="58">
        <f>AK124</f>
        <v>43571</v>
      </c>
      <c r="AM124" s="58">
        <f>AL124+180</f>
        <v>43751</v>
      </c>
      <c r="AN124" s="56">
        <v>2019</v>
      </c>
      <c r="AO124" s="8"/>
      <c r="AP124" s="8"/>
      <c r="AQ124" s="8" t="s">
        <v>495</v>
      </c>
      <c r="AR124" s="8"/>
      <c r="AS124" s="8"/>
      <c r="AT124" s="8"/>
      <c r="AU124" s="8"/>
      <c r="AV124" s="8"/>
      <c r="AW124" s="8"/>
      <c r="AX124" s="8" t="s">
        <v>496</v>
      </c>
    </row>
    <row r="125" spans="1:51" s="60" customFormat="1" ht="41.4" hidden="1">
      <c r="A125" s="7">
        <v>7.1</v>
      </c>
      <c r="B125" s="37" t="s">
        <v>497</v>
      </c>
      <c r="C125" s="7" t="s">
        <v>58</v>
      </c>
      <c r="D125" s="7" t="s">
        <v>500</v>
      </c>
      <c r="E125" s="7" t="s">
        <v>498</v>
      </c>
      <c r="F125" s="7">
        <v>1</v>
      </c>
      <c r="G125" s="7" t="s">
        <v>501</v>
      </c>
      <c r="H125" s="7" t="s">
        <v>502</v>
      </c>
      <c r="I125" s="7" t="s">
        <v>503</v>
      </c>
      <c r="J125" s="20">
        <v>1</v>
      </c>
      <c r="K125" s="7"/>
      <c r="L125" s="20" t="s">
        <v>97</v>
      </c>
      <c r="M125" s="12" t="s">
        <v>196</v>
      </c>
      <c r="N125" s="20" t="s">
        <v>202</v>
      </c>
      <c r="O125" s="38">
        <v>1057.5</v>
      </c>
      <c r="P125" s="38">
        <v>1057.5</v>
      </c>
      <c r="Q125" s="7"/>
      <c r="R125" s="7"/>
      <c r="S125" s="7"/>
      <c r="T125" s="7"/>
      <c r="U125" s="20" t="s">
        <v>86</v>
      </c>
      <c r="V125" s="20" t="s">
        <v>58</v>
      </c>
      <c r="W125" s="20" t="s">
        <v>486</v>
      </c>
      <c r="X125" s="19">
        <v>43517</v>
      </c>
      <c r="Y125" s="39">
        <f t="shared" ref="Y125:Y127" si="25">X125+45</f>
        <v>43562</v>
      </c>
      <c r="Z125" s="7"/>
      <c r="AA125" s="7"/>
      <c r="AB125" s="7"/>
      <c r="AC125" s="7"/>
      <c r="AD125" s="20" t="s">
        <v>499</v>
      </c>
      <c r="AE125" s="20"/>
      <c r="AF125" s="20">
        <v>876</v>
      </c>
      <c r="AG125" s="20" t="s">
        <v>504</v>
      </c>
      <c r="AH125" s="20">
        <v>1</v>
      </c>
      <c r="AI125" s="26">
        <v>93000000000</v>
      </c>
      <c r="AJ125" s="20" t="s">
        <v>65</v>
      </c>
      <c r="AK125" s="19">
        <f t="shared" ref="AK125:AK127" si="26">Y125+20</f>
        <v>43582</v>
      </c>
      <c r="AL125" s="19">
        <f t="shared" ref="AL125:AL127" si="27">AK125</f>
        <v>43582</v>
      </c>
      <c r="AM125" s="19">
        <f t="shared" ref="AM125:AM127" si="28">AL125+30</f>
        <v>43612</v>
      </c>
      <c r="AN125" s="20">
        <v>2019</v>
      </c>
      <c r="AO125" s="7"/>
      <c r="AP125" s="7"/>
      <c r="AQ125" s="7"/>
      <c r="AR125" s="7"/>
      <c r="AS125" s="7"/>
      <c r="AT125" s="7"/>
      <c r="AU125" s="7"/>
      <c r="AV125" s="7"/>
      <c r="AW125" s="20" t="s">
        <v>491</v>
      </c>
      <c r="AX125" s="8" t="s">
        <v>505</v>
      </c>
      <c r="AY125" s="60">
        <v>253</v>
      </c>
    </row>
    <row r="126" spans="1:51" s="60" customFormat="1" ht="41.4" hidden="1">
      <c r="A126" s="7">
        <v>3.2</v>
      </c>
      <c r="B126" s="13" t="s">
        <v>506</v>
      </c>
      <c r="C126" s="7" t="s">
        <v>58</v>
      </c>
      <c r="D126" s="6" t="s">
        <v>124</v>
      </c>
      <c r="E126" s="8" t="s">
        <v>59</v>
      </c>
      <c r="F126" s="13">
        <v>1</v>
      </c>
      <c r="G126" s="8" t="s">
        <v>130</v>
      </c>
      <c r="H126" s="7" t="s">
        <v>123</v>
      </c>
      <c r="I126" s="7">
        <v>29.3</v>
      </c>
      <c r="J126" s="7">
        <v>2</v>
      </c>
      <c r="K126" s="7"/>
      <c r="L126" s="20" t="s">
        <v>97</v>
      </c>
      <c r="M126" s="12" t="s">
        <v>196</v>
      </c>
      <c r="N126" s="20" t="s">
        <v>465</v>
      </c>
      <c r="O126" s="36">
        <v>693.35</v>
      </c>
      <c r="P126" s="38">
        <f>O126*1.2</f>
        <v>832.02</v>
      </c>
      <c r="Q126" s="7"/>
      <c r="R126" s="7"/>
      <c r="S126" s="7"/>
      <c r="T126" s="7"/>
      <c r="U126" s="20" t="s">
        <v>485</v>
      </c>
      <c r="V126" s="20" t="s">
        <v>58</v>
      </c>
      <c r="W126" s="20" t="s">
        <v>486</v>
      </c>
      <c r="X126" s="30">
        <v>43507</v>
      </c>
      <c r="Y126" s="19">
        <f t="shared" si="25"/>
        <v>43552</v>
      </c>
      <c r="Z126" s="7"/>
      <c r="AA126" s="7"/>
      <c r="AB126" s="7"/>
      <c r="AC126" s="7"/>
      <c r="AD126" s="20" t="str">
        <f t="shared" ref="AD126:AD131" si="29">G126</f>
        <v>Поставка запасных частей к автомобилям КАМАЗ</v>
      </c>
      <c r="AE126" s="7"/>
      <c r="AF126" s="7">
        <v>796</v>
      </c>
      <c r="AG126" s="8" t="s">
        <v>64</v>
      </c>
      <c r="AH126" s="7">
        <v>348</v>
      </c>
      <c r="AI126" s="7">
        <v>93000000000</v>
      </c>
      <c r="AJ126" s="4" t="s">
        <v>65</v>
      </c>
      <c r="AK126" s="19">
        <f t="shared" si="26"/>
        <v>43572</v>
      </c>
      <c r="AL126" s="19">
        <f t="shared" si="27"/>
        <v>43572</v>
      </c>
      <c r="AM126" s="19">
        <f t="shared" si="28"/>
        <v>43602</v>
      </c>
      <c r="AN126" s="20">
        <v>2019</v>
      </c>
      <c r="AO126" s="7"/>
      <c r="AP126" s="7"/>
      <c r="AQ126" s="7"/>
      <c r="AR126" s="7"/>
      <c r="AS126" s="7"/>
      <c r="AT126" s="7"/>
      <c r="AU126" s="7"/>
      <c r="AV126" s="7"/>
      <c r="AW126" s="20" t="s">
        <v>491</v>
      </c>
      <c r="AX126" s="8" t="s">
        <v>505</v>
      </c>
      <c r="AY126" s="60">
        <v>254</v>
      </c>
    </row>
    <row r="127" spans="1:51" s="62" customFormat="1" ht="57.6" hidden="1" customHeight="1">
      <c r="A127" s="61">
        <v>3.2</v>
      </c>
      <c r="B127" s="31" t="s">
        <v>507</v>
      </c>
      <c r="C127" s="31" t="s">
        <v>58</v>
      </c>
      <c r="D127" s="31" t="s">
        <v>100</v>
      </c>
      <c r="E127" s="31" t="s">
        <v>59</v>
      </c>
      <c r="F127" s="31">
        <v>1</v>
      </c>
      <c r="G127" s="31" t="s">
        <v>157</v>
      </c>
      <c r="H127" s="71">
        <v>27.11</v>
      </c>
      <c r="I127" s="72">
        <v>38318</v>
      </c>
      <c r="J127" s="61">
        <v>1</v>
      </c>
      <c r="K127" s="61"/>
      <c r="L127" s="73" t="s">
        <v>97</v>
      </c>
      <c r="M127" s="74" t="s">
        <v>196</v>
      </c>
      <c r="N127" s="73" t="s">
        <v>465</v>
      </c>
      <c r="O127" s="75">
        <v>224.13900000000001</v>
      </c>
      <c r="P127" s="76">
        <f>O127*1.12</f>
        <v>251.03568000000004</v>
      </c>
      <c r="Q127" s="61"/>
      <c r="R127" s="61"/>
      <c r="S127" s="61"/>
      <c r="T127" s="61"/>
      <c r="U127" s="73" t="s">
        <v>485</v>
      </c>
      <c r="V127" s="73" t="s">
        <v>58</v>
      </c>
      <c r="W127" s="73" t="s">
        <v>486</v>
      </c>
      <c r="X127" s="72">
        <v>43507</v>
      </c>
      <c r="Y127" s="77">
        <f t="shared" si="25"/>
        <v>43552</v>
      </c>
      <c r="Z127" s="61"/>
      <c r="AA127" s="61"/>
      <c r="AB127" s="61"/>
      <c r="AC127" s="61"/>
      <c r="AD127" s="73" t="str">
        <f t="shared" si="29"/>
        <v>Поставка силовых трансформаторов напряжением 6-20 кВ</v>
      </c>
      <c r="AE127" s="61"/>
      <c r="AF127" s="31">
        <v>796</v>
      </c>
      <c r="AG127" s="31" t="s">
        <v>508</v>
      </c>
      <c r="AH127" s="31">
        <v>1</v>
      </c>
      <c r="AI127" s="78">
        <v>930000000</v>
      </c>
      <c r="AJ127" s="31" t="s">
        <v>65</v>
      </c>
      <c r="AK127" s="77">
        <f t="shared" si="26"/>
        <v>43572</v>
      </c>
      <c r="AL127" s="77">
        <f t="shared" si="27"/>
        <v>43572</v>
      </c>
      <c r="AM127" s="77">
        <f t="shared" si="28"/>
        <v>43602</v>
      </c>
      <c r="AN127" s="73">
        <v>2019</v>
      </c>
      <c r="AO127" s="61"/>
      <c r="AP127" s="61"/>
      <c r="AQ127" s="61"/>
      <c r="AR127" s="61"/>
      <c r="AS127" s="61"/>
      <c r="AT127" s="61"/>
      <c r="AU127" s="61"/>
      <c r="AV127" s="61"/>
      <c r="AW127" s="73" t="s">
        <v>491</v>
      </c>
      <c r="AX127" s="31" t="s">
        <v>505</v>
      </c>
      <c r="AY127" s="62">
        <v>255</v>
      </c>
    </row>
    <row r="128" spans="1:51" s="62" customFormat="1" ht="94.8" hidden="1" customHeight="1">
      <c r="A128" s="61">
        <v>7.1</v>
      </c>
      <c r="B128" s="31" t="s">
        <v>511</v>
      </c>
      <c r="C128" s="31" t="s">
        <v>58</v>
      </c>
      <c r="D128" s="31" t="s">
        <v>512</v>
      </c>
      <c r="E128" s="31" t="s">
        <v>498</v>
      </c>
      <c r="F128" s="31">
        <v>1</v>
      </c>
      <c r="G128" s="31" t="s">
        <v>513</v>
      </c>
      <c r="H128" s="31" t="s">
        <v>514</v>
      </c>
      <c r="I128" s="31" t="s">
        <v>514</v>
      </c>
      <c r="J128" s="31">
        <v>1</v>
      </c>
      <c r="K128" s="61"/>
      <c r="L128" s="73" t="s">
        <v>97</v>
      </c>
      <c r="M128" s="31" t="s">
        <v>515</v>
      </c>
      <c r="N128" s="31" t="s">
        <v>516</v>
      </c>
      <c r="O128" s="75">
        <v>1200</v>
      </c>
      <c r="P128" s="75">
        <f>O128*1.2</f>
        <v>1440</v>
      </c>
      <c r="Q128" s="61"/>
      <c r="R128" s="61"/>
      <c r="S128" s="61"/>
      <c r="T128" s="61"/>
      <c r="U128" s="31" t="s">
        <v>195</v>
      </c>
      <c r="V128" s="31" t="s">
        <v>58</v>
      </c>
      <c r="W128" s="31" t="s">
        <v>517</v>
      </c>
      <c r="X128" s="72">
        <v>43502</v>
      </c>
      <c r="Y128" s="72">
        <f>X128</f>
        <v>43502</v>
      </c>
      <c r="Z128" s="31" t="s">
        <v>518</v>
      </c>
      <c r="AA128" s="31" t="s">
        <v>519</v>
      </c>
      <c r="AB128" s="31">
        <v>2460241023</v>
      </c>
      <c r="AC128" s="31">
        <v>246101001</v>
      </c>
      <c r="AD128" s="31" t="str">
        <f t="shared" si="29"/>
        <v>Выполнение работ  по технологическому и ценовому аудиту инвестиционной программы   2019 года</v>
      </c>
      <c r="AE128" s="61"/>
      <c r="AF128" s="31">
        <v>876</v>
      </c>
      <c r="AG128" s="31" t="s">
        <v>494</v>
      </c>
      <c r="AH128" s="31">
        <v>1</v>
      </c>
      <c r="AI128" s="78">
        <v>930000000</v>
      </c>
      <c r="AJ128" s="31" t="s">
        <v>65</v>
      </c>
      <c r="AK128" s="79">
        <f>Y128+15</f>
        <v>43517</v>
      </c>
      <c r="AL128" s="79">
        <f>AK128</f>
        <v>43517</v>
      </c>
      <c r="AM128" s="79">
        <f>AL128+365</f>
        <v>43882</v>
      </c>
      <c r="AN128" s="31">
        <v>2019</v>
      </c>
      <c r="AO128" s="61"/>
      <c r="AP128" s="61"/>
      <c r="AQ128" s="61"/>
      <c r="AR128" s="61"/>
      <c r="AS128" s="61"/>
      <c r="AT128" s="61"/>
      <c r="AU128" s="61"/>
      <c r="AV128" s="61"/>
      <c r="AW128" s="73" t="s">
        <v>491</v>
      </c>
      <c r="AX128" s="31" t="s">
        <v>505</v>
      </c>
      <c r="AY128" s="62">
        <v>256</v>
      </c>
    </row>
    <row r="129" spans="1:51" s="62" customFormat="1" ht="92.4" hidden="1" customHeight="1">
      <c r="A129" s="61">
        <v>7.1</v>
      </c>
      <c r="B129" s="80" t="s">
        <v>520</v>
      </c>
      <c r="C129" s="73" t="s">
        <v>58</v>
      </c>
      <c r="D129" s="73" t="s">
        <v>57</v>
      </c>
      <c r="E129" s="73" t="s">
        <v>498</v>
      </c>
      <c r="F129" s="73">
        <v>1</v>
      </c>
      <c r="G129" s="73" t="s">
        <v>521</v>
      </c>
      <c r="H129" s="61" t="s">
        <v>514</v>
      </c>
      <c r="I129" s="61" t="s">
        <v>514</v>
      </c>
      <c r="J129" s="61">
        <v>1</v>
      </c>
      <c r="K129" s="61"/>
      <c r="L129" s="61" t="s">
        <v>97</v>
      </c>
      <c r="M129" s="73" t="s">
        <v>345</v>
      </c>
      <c r="N129" s="73" t="s">
        <v>62</v>
      </c>
      <c r="O129" s="76">
        <v>1733.33</v>
      </c>
      <c r="P129" s="76">
        <f>O129*1.2</f>
        <v>2079.9959999999996</v>
      </c>
      <c r="Q129" s="61"/>
      <c r="R129" s="61"/>
      <c r="S129" s="61"/>
      <c r="T129" s="61"/>
      <c r="U129" s="73" t="s">
        <v>555</v>
      </c>
      <c r="V129" s="73" t="s">
        <v>58</v>
      </c>
      <c r="W129" s="73" t="s">
        <v>486</v>
      </c>
      <c r="X129" s="77">
        <v>43511</v>
      </c>
      <c r="Y129" s="81">
        <f t="shared" ref="Y129:Y130" si="30">X129+45</f>
        <v>43556</v>
      </c>
      <c r="Z129" s="61"/>
      <c r="AA129" s="61"/>
      <c r="AB129" s="61"/>
      <c r="AC129" s="61"/>
      <c r="AD129" s="31" t="str">
        <f t="shared" si="29"/>
        <v xml:space="preserve">Выполнение работ по технологическому и ценовому аудиту отчетов по исполнению инвестиционной программы 2019 года    </v>
      </c>
      <c r="AE129" s="61"/>
      <c r="AF129" s="73">
        <v>876</v>
      </c>
      <c r="AG129" s="73" t="s">
        <v>494</v>
      </c>
      <c r="AH129" s="73">
        <v>1</v>
      </c>
      <c r="AI129" s="82">
        <v>93000000000</v>
      </c>
      <c r="AJ129" s="73" t="s">
        <v>65</v>
      </c>
      <c r="AK129" s="77">
        <f t="shared" ref="AK129:AK130" si="31">Y129+20</f>
        <v>43576</v>
      </c>
      <c r="AL129" s="77">
        <f>AK129</f>
        <v>43576</v>
      </c>
      <c r="AM129" s="77">
        <f>AL129+365</f>
        <v>43941</v>
      </c>
      <c r="AN129" s="73">
        <v>2020</v>
      </c>
      <c r="AO129" s="61"/>
      <c r="AP129" s="61"/>
      <c r="AQ129" s="61"/>
      <c r="AR129" s="61"/>
      <c r="AS129" s="61">
        <v>2019</v>
      </c>
      <c r="AT129" s="61">
        <v>2020</v>
      </c>
      <c r="AU129" s="61"/>
      <c r="AV129" s="61"/>
      <c r="AW129" s="61" t="s">
        <v>491</v>
      </c>
      <c r="AX129" s="31" t="s">
        <v>522</v>
      </c>
      <c r="AY129" s="62">
        <v>257</v>
      </c>
    </row>
    <row r="130" spans="1:51" s="60" customFormat="1" ht="110.4" hidden="1">
      <c r="A130" s="61">
        <v>1.1000000000000001</v>
      </c>
      <c r="B130" s="37" t="s">
        <v>524</v>
      </c>
      <c r="C130" s="20" t="s">
        <v>58</v>
      </c>
      <c r="D130" s="20" t="s">
        <v>57</v>
      </c>
      <c r="E130" s="20" t="s">
        <v>525</v>
      </c>
      <c r="F130" s="20">
        <v>1</v>
      </c>
      <c r="G130" s="20" t="s">
        <v>526</v>
      </c>
      <c r="H130" s="7">
        <v>43.21</v>
      </c>
      <c r="I130" s="7" t="s">
        <v>84</v>
      </c>
      <c r="J130" s="7">
        <v>2</v>
      </c>
      <c r="K130" s="7"/>
      <c r="L130" s="7" t="s">
        <v>97</v>
      </c>
      <c r="M130" s="20" t="s">
        <v>345</v>
      </c>
      <c r="N130" s="20" t="s">
        <v>62</v>
      </c>
      <c r="O130" s="38">
        <v>10089.17</v>
      </c>
      <c r="P130" s="38">
        <f>O130*1.2</f>
        <v>12107.003999999999</v>
      </c>
      <c r="Q130" s="7"/>
      <c r="R130" s="7"/>
      <c r="S130" s="7"/>
      <c r="T130" s="7"/>
      <c r="U130" s="20" t="s">
        <v>555</v>
      </c>
      <c r="V130" s="20" t="s">
        <v>58</v>
      </c>
      <c r="W130" s="20" t="s">
        <v>486</v>
      </c>
      <c r="X130" s="19">
        <v>43511</v>
      </c>
      <c r="Y130" s="39">
        <f t="shared" si="30"/>
        <v>43556</v>
      </c>
      <c r="Z130" s="7"/>
      <c r="AA130" s="7"/>
      <c r="AB130" s="7"/>
      <c r="AC130" s="7"/>
      <c r="AD130" s="8" t="str">
        <f t="shared" si="29"/>
        <v>Разработка проектно-сметной документации по реконструкции ВЛ 0,4 кВ с созданием интеллектуальной системы учета электроэнергии на территории Республики Тыва</v>
      </c>
      <c r="AE130" s="7"/>
      <c r="AF130" s="20">
        <v>876</v>
      </c>
      <c r="AG130" s="20" t="s">
        <v>494</v>
      </c>
      <c r="AH130" s="20">
        <v>1</v>
      </c>
      <c r="AI130" s="26">
        <v>93000000000</v>
      </c>
      <c r="AJ130" s="20" t="s">
        <v>65</v>
      </c>
      <c r="AK130" s="19">
        <f t="shared" si="31"/>
        <v>43576</v>
      </c>
      <c r="AL130" s="19">
        <f>AK130</f>
        <v>43576</v>
      </c>
      <c r="AM130" s="19">
        <f>AL130+150</f>
        <v>43726</v>
      </c>
      <c r="AN130" s="20">
        <v>2019</v>
      </c>
      <c r="AO130" s="7"/>
      <c r="AP130" s="7"/>
      <c r="AQ130" s="7"/>
      <c r="AR130" s="7"/>
      <c r="AS130" s="37">
        <v>2019</v>
      </c>
      <c r="AT130" s="37">
        <v>2022</v>
      </c>
      <c r="AU130" s="7"/>
      <c r="AV130" s="7"/>
      <c r="AW130" s="7" t="s">
        <v>491</v>
      </c>
      <c r="AX130" s="31" t="s">
        <v>522</v>
      </c>
      <c r="AY130" s="62">
        <v>258</v>
      </c>
    </row>
    <row r="131" spans="1:51" s="60" customFormat="1" ht="110.4" hidden="1">
      <c r="A131" s="61">
        <v>7.1</v>
      </c>
      <c r="B131" s="7" t="s">
        <v>528</v>
      </c>
      <c r="C131" s="8" t="s">
        <v>58</v>
      </c>
      <c r="D131" s="8" t="s">
        <v>58</v>
      </c>
      <c r="E131" s="7" t="s">
        <v>198</v>
      </c>
      <c r="F131" s="8">
        <v>1</v>
      </c>
      <c r="G131" s="8" t="s">
        <v>527</v>
      </c>
      <c r="H131" s="7" t="s">
        <v>529</v>
      </c>
      <c r="I131" s="7" t="s">
        <v>530</v>
      </c>
      <c r="J131" s="7">
        <v>1</v>
      </c>
      <c r="K131" s="7"/>
      <c r="L131" s="7" t="s">
        <v>97</v>
      </c>
      <c r="M131" s="15" t="s">
        <v>196</v>
      </c>
      <c r="N131" s="8" t="s">
        <v>85</v>
      </c>
      <c r="O131" s="36">
        <v>41020.216</v>
      </c>
      <c r="P131" s="35">
        <f>O131*1.2</f>
        <v>49224.2592</v>
      </c>
      <c r="Q131" s="7"/>
      <c r="R131" s="7"/>
      <c r="S131" s="7"/>
      <c r="T131" s="7"/>
      <c r="U131" s="7" t="s">
        <v>195</v>
      </c>
      <c r="V131" s="20" t="s">
        <v>58</v>
      </c>
      <c r="W131" s="20" t="s">
        <v>531</v>
      </c>
      <c r="X131" s="15" t="s">
        <v>532</v>
      </c>
      <c r="Y131" s="15" t="s">
        <v>533</v>
      </c>
      <c r="Z131" s="8" t="s">
        <v>534</v>
      </c>
      <c r="AA131" s="8" t="s">
        <v>535</v>
      </c>
      <c r="AB131" s="7">
        <v>2540080100</v>
      </c>
      <c r="AC131" s="7">
        <v>254001001</v>
      </c>
      <c r="AD131" s="8" t="str">
        <f t="shared" si="29"/>
        <v xml:space="preserve">Договор аренды объектов электросетевого хозяйства </v>
      </c>
      <c r="AE131" s="7"/>
      <c r="AF131" s="7">
        <v>8</v>
      </c>
      <c r="AG131" s="7" t="s">
        <v>536</v>
      </c>
      <c r="AH131" s="7">
        <v>8</v>
      </c>
      <c r="AI131" s="14">
        <v>930000000</v>
      </c>
      <c r="AJ131" s="8" t="s">
        <v>65</v>
      </c>
      <c r="AK131" s="15" t="s">
        <v>537</v>
      </c>
      <c r="AL131" s="15" t="s">
        <v>538</v>
      </c>
      <c r="AM131" s="15" t="s">
        <v>539</v>
      </c>
      <c r="AN131" s="7">
        <v>2019</v>
      </c>
      <c r="AO131" s="7"/>
      <c r="AP131" s="7"/>
      <c r="AQ131" s="7"/>
      <c r="AR131" s="7"/>
      <c r="AS131" s="7"/>
      <c r="AT131" s="7"/>
      <c r="AU131" s="7"/>
      <c r="AV131" s="7"/>
      <c r="AW131" s="7" t="s">
        <v>491</v>
      </c>
      <c r="AX131" s="31" t="s">
        <v>522</v>
      </c>
      <c r="AY131" s="62">
        <v>259</v>
      </c>
    </row>
    <row r="132" spans="1:51" s="83" customFormat="1" ht="41.4" hidden="1">
      <c r="A132" s="31">
        <v>3.2</v>
      </c>
      <c r="B132" s="8" t="s">
        <v>541</v>
      </c>
      <c r="C132" s="8" t="s">
        <v>58</v>
      </c>
      <c r="D132" s="8" t="s">
        <v>58</v>
      </c>
      <c r="E132" s="8" t="s">
        <v>59</v>
      </c>
      <c r="F132" s="8">
        <v>1</v>
      </c>
      <c r="G132" s="8" t="s">
        <v>149</v>
      </c>
      <c r="H132" s="8" t="s">
        <v>75</v>
      </c>
      <c r="I132" s="8" t="s">
        <v>150</v>
      </c>
      <c r="J132" s="8">
        <v>2</v>
      </c>
      <c r="K132" s="8"/>
      <c r="L132" s="8" t="s">
        <v>97</v>
      </c>
      <c r="M132" s="8" t="s">
        <v>196</v>
      </c>
      <c r="N132" s="8" t="s">
        <v>62</v>
      </c>
      <c r="O132" s="36">
        <v>111.499</v>
      </c>
      <c r="P132" s="36">
        <v>133.7988</v>
      </c>
      <c r="Q132" s="8"/>
      <c r="R132" s="8"/>
      <c r="S132" s="8"/>
      <c r="T132" s="8"/>
      <c r="U132" s="8" t="s">
        <v>485</v>
      </c>
      <c r="V132" s="8" t="s">
        <v>58</v>
      </c>
      <c r="W132" s="8" t="s">
        <v>486</v>
      </c>
      <c r="X132" s="47">
        <v>43524</v>
      </c>
      <c r="Y132" s="47">
        <v>43569</v>
      </c>
      <c r="Z132" s="8"/>
      <c r="AA132" s="8"/>
      <c r="AB132" s="8"/>
      <c r="AC132" s="8"/>
      <c r="AD132" s="8" t="s">
        <v>149</v>
      </c>
      <c r="AE132" s="8"/>
      <c r="AF132" s="8">
        <v>796</v>
      </c>
      <c r="AG132" s="8" t="s">
        <v>77</v>
      </c>
      <c r="AH132" s="8" t="s">
        <v>542</v>
      </c>
      <c r="AI132" s="8">
        <v>93000000000</v>
      </c>
      <c r="AJ132" s="8" t="s">
        <v>65</v>
      </c>
      <c r="AK132" s="19">
        <f t="shared" ref="AK132" si="32">Y132+20</f>
        <v>43589</v>
      </c>
      <c r="AL132" s="19">
        <f>AK132+30</f>
        <v>43619</v>
      </c>
      <c r="AM132" s="29">
        <f t="shared" ref="AM132" si="33">AL132+30</f>
        <v>43649</v>
      </c>
      <c r="AN132" s="10" t="s">
        <v>333</v>
      </c>
      <c r="AO132" s="8"/>
      <c r="AP132" s="8"/>
      <c r="AQ132" s="8"/>
      <c r="AR132" s="8"/>
      <c r="AS132" s="8"/>
      <c r="AT132" s="8"/>
      <c r="AU132" s="8"/>
      <c r="AV132" s="8"/>
      <c r="AW132" s="8" t="s">
        <v>491</v>
      </c>
      <c r="AX132" s="8" t="s">
        <v>543</v>
      </c>
      <c r="AY132" s="83">
        <v>260</v>
      </c>
    </row>
    <row r="133" spans="1:51" s="85" customFormat="1" ht="41.4" hidden="1">
      <c r="A133" s="31">
        <v>3.2</v>
      </c>
      <c r="B133" s="8" t="s">
        <v>544</v>
      </c>
      <c r="C133" s="8" t="s">
        <v>58</v>
      </c>
      <c r="D133" s="8" t="s">
        <v>58</v>
      </c>
      <c r="E133" s="8" t="s">
        <v>59</v>
      </c>
      <c r="F133" s="8">
        <v>1</v>
      </c>
      <c r="G133" s="31" t="s">
        <v>113</v>
      </c>
      <c r="H133" s="14">
        <v>22.29</v>
      </c>
      <c r="I133" s="14">
        <v>22.2</v>
      </c>
      <c r="J133" s="8">
        <v>2</v>
      </c>
      <c r="K133" s="8"/>
      <c r="L133" s="8" t="s">
        <v>97</v>
      </c>
      <c r="M133" s="8" t="s">
        <v>196</v>
      </c>
      <c r="N133" s="8" t="s">
        <v>62</v>
      </c>
      <c r="O133" s="36">
        <v>201.79</v>
      </c>
      <c r="P133" s="36">
        <f>O133*1.2</f>
        <v>242.14799999999997</v>
      </c>
      <c r="Q133" s="8"/>
      <c r="R133" s="8"/>
      <c r="S133" s="8"/>
      <c r="T133" s="8"/>
      <c r="U133" s="8" t="s">
        <v>485</v>
      </c>
      <c r="V133" s="8" t="s">
        <v>58</v>
      </c>
      <c r="W133" s="8" t="s">
        <v>486</v>
      </c>
      <c r="X133" s="47">
        <v>43524</v>
      </c>
      <c r="Y133" s="47">
        <v>43569</v>
      </c>
      <c r="Z133" s="8"/>
      <c r="AA133" s="8"/>
      <c r="AB133" s="8"/>
      <c r="AC133" s="8"/>
      <c r="AD133" s="8" t="s">
        <v>113</v>
      </c>
      <c r="AE133" s="8"/>
      <c r="AF133" s="8">
        <v>796</v>
      </c>
      <c r="AG133" s="8" t="s">
        <v>112</v>
      </c>
      <c r="AH133" s="8">
        <v>53.34</v>
      </c>
      <c r="AI133" s="8">
        <v>93000000000</v>
      </c>
      <c r="AJ133" s="6" t="s">
        <v>65</v>
      </c>
      <c r="AK133" s="84">
        <f>Y133+20</f>
        <v>43589</v>
      </c>
      <c r="AL133" s="84">
        <f>AK133+30</f>
        <v>43619</v>
      </c>
      <c r="AM133" s="84">
        <v>43861</v>
      </c>
      <c r="AN133" s="10" t="s">
        <v>99</v>
      </c>
      <c r="AO133" s="8"/>
      <c r="AP133" s="8"/>
      <c r="AQ133" s="8"/>
      <c r="AR133" s="8"/>
      <c r="AS133" s="8"/>
      <c r="AT133" s="8"/>
      <c r="AU133" s="8"/>
      <c r="AV133" s="8"/>
      <c r="AW133" s="8" t="s">
        <v>491</v>
      </c>
      <c r="AX133" s="8" t="s">
        <v>543</v>
      </c>
      <c r="AY133" s="85">
        <v>261</v>
      </c>
    </row>
    <row r="134" spans="1:51" s="85" customFormat="1" ht="41.4" hidden="1">
      <c r="A134" s="31">
        <v>7.2</v>
      </c>
      <c r="B134" s="8" t="s">
        <v>545</v>
      </c>
      <c r="C134" s="8" t="s">
        <v>58</v>
      </c>
      <c r="D134" s="8" t="s">
        <v>58</v>
      </c>
      <c r="E134" s="8" t="s">
        <v>59</v>
      </c>
      <c r="F134" s="8">
        <v>1</v>
      </c>
      <c r="G134" s="8" t="s">
        <v>234</v>
      </c>
      <c r="H134" s="14" t="s">
        <v>160</v>
      </c>
      <c r="I134" s="14" t="s">
        <v>160</v>
      </c>
      <c r="J134" s="8">
        <v>1</v>
      </c>
      <c r="K134" s="8"/>
      <c r="L134" s="20" t="s">
        <v>97</v>
      </c>
      <c r="M134" s="12" t="s">
        <v>196</v>
      </c>
      <c r="N134" s="20" t="s">
        <v>62</v>
      </c>
      <c r="O134" s="36">
        <v>128.49</v>
      </c>
      <c r="P134" s="38">
        <f t="shared" ref="P134" si="34">O134*1.2</f>
        <v>154.18800000000002</v>
      </c>
      <c r="Q134" s="8"/>
      <c r="R134" s="8"/>
      <c r="S134" s="8"/>
      <c r="T134" s="8"/>
      <c r="U134" s="8" t="s">
        <v>485</v>
      </c>
      <c r="V134" s="6" t="s">
        <v>58</v>
      </c>
      <c r="W134" s="20" t="s">
        <v>486</v>
      </c>
      <c r="X134" s="29">
        <v>43524</v>
      </c>
      <c r="Y134" s="29">
        <f t="shared" ref="Y134" si="35">X134+45</f>
        <v>43569</v>
      </c>
      <c r="Z134" s="8"/>
      <c r="AA134" s="8"/>
      <c r="AB134" s="8"/>
      <c r="AC134" s="8"/>
      <c r="AD134" s="8" t="s">
        <v>234</v>
      </c>
      <c r="AE134" s="8"/>
      <c r="AF134" s="8">
        <v>6</v>
      </c>
      <c r="AG134" s="8" t="s">
        <v>158</v>
      </c>
      <c r="AH134" s="8">
        <v>1282</v>
      </c>
      <c r="AI134" s="8">
        <v>93000000000</v>
      </c>
      <c r="AJ134" s="6" t="s">
        <v>65</v>
      </c>
      <c r="AK134" s="19">
        <f t="shared" ref="AK134" si="36">Y134+20</f>
        <v>43589</v>
      </c>
      <c r="AL134" s="19">
        <f>AK134+30</f>
        <v>43619</v>
      </c>
      <c r="AM134" s="29">
        <f t="shared" ref="AM134" si="37">AL134+30</f>
        <v>43649</v>
      </c>
      <c r="AN134" s="10" t="s">
        <v>333</v>
      </c>
      <c r="AO134" s="8"/>
      <c r="AP134" s="8"/>
      <c r="AQ134" s="8"/>
      <c r="AR134" s="8"/>
      <c r="AS134" s="8"/>
      <c r="AT134" s="8"/>
      <c r="AU134" s="8"/>
      <c r="AV134" s="8"/>
      <c r="AW134" s="8" t="s">
        <v>491</v>
      </c>
      <c r="AX134" s="8" t="s">
        <v>543</v>
      </c>
      <c r="AY134" s="85">
        <v>262</v>
      </c>
    </row>
    <row r="135" spans="1:51" s="55" customFormat="1" ht="41.4" hidden="1">
      <c r="A135" s="8">
        <v>3.2</v>
      </c>
      <c r="B135" s="8" t="s">
        <v>548</v>
      </c>
      <c r="C135" s="8" t="s">
        <v>58</v>
      </c>
      <c r="D135" s="8" t="s">
        <v>58</v>
      </c>
      <c r="E135" s="8" t="s">
        <v>59</v>
      </c>
      <c r="F135" s="8">
        <v>1</v>
      </c>
      <c r="G135" s="8" t="s">
        <v>140</v>
      </c>
      <c r="H135" s="24" t="s">
        <v>554</v>
      </c>
      <c r="I135" s="24" t="s">
        <v>549</v>
      </c>
      <c r="J135" s="8">
        <v>1</v>
      </c>
      <c r="K135" s="7"/>
      <c r="L135" s="20" t="s">
        <v>97</v>
      </c>
      <c r="M135" s="12" t="s">
        <v>196</v>
      </c>
      <c r="N135" s="20" t="s">
        <v>62</v>
      </c>
      <c r="O135" s="36">
        <v>3057.5749999999998</v>
      </c>
      <c r="P135" s="36">
        <f>O135*1.2</f>
        <v>3669.0899999999997</v>
      </c>
      <c r="Q135" s="7"/>
      <c r="R135" s="7"/>
      <c r="S135" s="7"/>
      <c r="T135" s="7"/>
      <c r="U135" s="8" t="s">
        <v>485</v>
      </c>
      <c r="V135" s="6" t="s">
        <v>58</v>
      </c>
      <c r="W135" s="20" t="s">
        <v>486</v>
      </c>
      <c r="X135" s="30">
        <v>43524</v>
      </c>
      <c r="Y135" s="30">
        <f t="shared" ref="Y135:Y145" si="38">X135+45</f>
        <v>43569</v>
      </c>
      <c r="Z135" s="7"/>
      <c r="AA135" s="7"/>
      <c r="AB135" s="7"/>
      <c r="AC135" s="7"/>
      <c r="AD135" s="8" t="str">
        <f>G135</f>
        <v>Поставка вводов 35-220 кВ</v>
      </c>
      <c r="AE135" s="7"/>
      <c r="AF135" s="8">
        <v>796</v>
      </c>
      <c r="AG135" s="8" t="s">
        <v>508</v>
      </c>
      <c r="AH135" s="8">
        <v>9</v>
      </c>
      <c r="AI135" s="14">
        <v>930000000</v>
      </c>
      <c r="AJ135" s="8" t="s">
        <v>65</v>
      </c>
      <c r="AK135" s="30">
        <v>43589</v>
      </c>
      <c r="AL135" s="30">
        <v>43619</v>
      </c>
      <c r="AM135" s="47">
        <v>43649</v>
      </c>
      <c r="AN135" s="7">
        <v>2019</v>
      </c>
      <c r="AO135" s="7"/>
      <c r="AP135" s="7"/>
      <c r="AQ135" s="7"/>
      <c r="AR135" s="7"/>
      <c r="AS135" s="7"/>
      <c r="AT135" s="7"/>
      <c r="AU135" s="7"/>
      <c r="AV135" s="7"/>
      <c r="AW135" s="8" t="s">
        <v>491</v>
      </c>
      <c r="AX135" s="8" t="s">
        <v>550</v>
      </c>
      <c r="AY135" s="55">
        <v>263</v>
      </c>
    </row>
    <row r="136" spans="1:51" s="60" customFormat="1" ht="41.4" hidden="1">
      <c r="A136" s="31">
        <v>7.2</v>
      </c>
      <c r="B136" s="8" t="s">
        <v>556</v>
      </c>
      <c r="C136" s="8" t="s">
        <v>58</v>
      </c>
      <c r="D136" s="8" t="s">
        <v>58</v>
      </c>
      <c r="E136" s="8" t="s">
        <v>59</v>
      </c>
      <c r="F136" s="8">
        <v>1</v>
      </c>
      <c r="G136" s="8" t="s">
        <v>557</v>
      </c>
      <c r="H136" s="9" t="s">
        <v>558</v>
      </c>
      <c r="I136" s="9" t="s">
        <v>559</v>
      </c>
      <c r="J136" s="7">
        <v>2</v>
      </c>
      <c r="K136" s="7"/>
      <c r="L136" s="20" t="s">
        <v>97</v>
      </c>
      <c r="M136" s="12" t="s">
        <v>196</v>
      </c>
      <c r="N136" s="20" t="s">
        <v>62</v>
      </c>
      <c r="O136" s="35">
        <v>1477.69</v>
      </c>
      <c r="P136" s="38">
        <f t="shared" ref="P136" si="39">O136*1.2</f>
        <v>1773.2280000000001</v>
      </c>
      <c r="Q136" s="7"/>
      <c r="R136" s="7"/>
      <c r="S136" s="7"/>
      <c r="T136" s="7"/>
      <c r="U136" s="8" t="s">
        <v>485</v>
      </c>
      <c r="V136" s="6" t="s">
        <v>58</v>
      </c>
      <c r="W136" s="20" t="s">
        <v>486</v>
      </c>
      <c r="X136" s="30">
        <v>43539</v>
      </c>
      <c r="Y136" s="30">
        <f t="shared" si="38"/>
        <v>43584</v>
      </c>
      <c r="Z136" s="7"/>
      <c r="AA136" s="7"/>
      <c r="AB136" s="7"/>
      <c r="AC136" s="7"/>
      <c r="AD136" s="8" t="str">
        <f>G136</f>
        <v>Поставка пломбировочных материалов</v>
      </c>
      <c r="AE136" s="7"/>
      <c r="AF136" s="20">
        <v>796</v>
      </c>
      <c r="AG136" s="7" t="s">
        <v>64</v>
      </c>
      <c r="AH136" s="7">
        <f>4500+39991</f>
        <v>44491</v>
      </c>
      <c r="AI136" s="7">
        <v>93000000000</v>
      </c>
      <c r="AJ136" s="8" t="s">
        <v>65</v>
      </c>
      <c r="AK136" s="19">
        <f>Y136+20</f>
        <v>43604</v>
      </c>
      <c r="AL136" s="19">
        <f>AK136</f>
        <v>43604</v>
      </c>
      <c r="AM136" s="19">
        <f>AL136+30</f>
        <v>43634</v>
      </c>
      <c r="AN136" s="20">
        <v>2019</v>
      </c>
      <c r="AO136" s="7"/>
      <c r="AP136" s="7"/>
      <c r="AQ136" s="7"/>
      <c r="AR136" s="7"/>
      <c r="AS136" s="7"/>
      <c r="AT136" s="7"/>
      <c r="AU136" s="7"/>
      <c r="AV136" s="7"/>
      <c r="AW136" s="8" t="s">
        <v>491</v>
      </c>
      <c r="AX136" s="8" t="s">
        <v>560</v>
      </c>
      <c r="AY136" s="60">
        <v>264</v>
      </c>
    </row>
    <row r="137" spans="1:51" s="64" customFormat="1" ht="41.4" hidden="1">
      <c r="A137" s="31">
        <v>3.2</v>
      </c>
      <c r="B137" s="8" t="s">
        <v>563</v>
      </c>
      <c r="C137" s="8" t="s">
        <v>58</v>
      </c>
      <c r="D137" s="8" t="s">
        <v>58</v>
      </c>
      <c r="E137" s="8" t="s">
        <v>59</v>
      </c>
      <c r="F137" s="8">
        <v>1</v>
      </c>
      <c r="G137" s="8" t="s">
        <v>564</v>
      </c>
      <c r="H137" s="15" t="s">
        <v>117</v>
      </c>
      <c r="I137" s="15" t="s">
        <v>117</v>
      </c>
      <c r="J137" s="8">
        <v>2</v>
      </c>
      <c r="K137" s="8"/>
      <c r="L137" s="20" t="s">
        <v>491</v>
      </c>
      <c r="M137" s="12" t="s">
        <v>196</v>
      </c>
      <c r="N137" s="20" t="s">
        <v>62</v>
      </c>
      <c r="O137" s="36">
        <v>2705.8829999999998</v>
      </c>
      <c r="P137" s="36">
        <f t="shared" ref="P137:P143" si="40">O137*1.2</f>
        <v>3247.0595999999996</v>
      </c>
      <c r="Q137" s="8"/>
      <c r="R137" s="8"/>
      <c r="S137" s="8"/>
      <c r="T137" s="8"/>
      <c r="U137" s="8" t="s">
        <v>485</v>
      </c>
      <c r="V137" s="6" t="s">
        <v>58</v>
      </c>
      <c r="W137" s="20" t="s">
        <v>486</v>
      </c>
      <c r="X137" s="47">
        <v>43553</v>
      </c>
      <c r="Y137" s="47">
        <f t="shared" si="38"/>
        <v>43598</v>
      </c>
      <c r="Z137" s="8"/>
      <c r="AA137" s="8"/>
      <c r="AB137" s="8"/>
      <c r="AC137" s="8"/>
      <c r="AD137" s="8" t="s">
        <v>564</v>
      </c>
      <c r="AE137" s="8"/>
      <c r="AF137" s="8">
        <v>796</v>
      </c>
      <c r="AG137" s="8" t="s">
        <v>508</v>
      </c>
      <c r="AH137" s="8">
        <v>721</v>
      </c>
      <c r="AI137" s="8">
        <v>93000000000</v>
      </c>
      <c r="AJ137" s="8" t="s">
        <v>65</v>
      </c>
      <c r="AK137" s="47">
        <f>Y137+20</f>
        <v>43618</v>
      </c>
      <c r="AL137" s="47">
        <f>AK137</f>
        <v>43618</v>
      </c>
      <c r="AM137" s="47">
        <v>43830</v>
      </c>
      <c r="AN137" s="8">
        <v>2019</v>
      </c>
      <c r="AO137" s="8"/>
      <c r="AP137" s="8"/>
      <c r="AQ137" s="8"/>
      <c r="AR137" s="8"/>
      <c r="AS137" s="8"/>
      <c r="AT137" s="8"/>
      <c r="AU137" s="8"/>
      <c r="AV137" s="8"/>
      <c r="AW137" s="8" t="s">
        <v>491</v>
      </c>
      <c r="AX137" s="8" t="s">
        <v>565</v>
      </c>
      <c r="AY137" s="64">
        <v>265</v>
      </c>
    </row>
    <row r="138" spans="1:51" s="64" customFormat="1" ht="41.4" hidden="1">
      <c r="A138" s="31">
        <v>1.2</v>
      </c>
      <c r="B138" s="8" t="s">
        <v>566</v>
      </c>
      <c r="C138" s="8" t="s">
        <v>58</v>
      </c>
      <c r="D138" s="8" t="s">
        <v>58</v>
      </c>
      <c r="E138" s="8" t="s">
        <v>59</v>
      </c>
      <c r="F138" s="8">
        <v>1</v>
      </c>
      <c r="G138" s="8" t="s">
        <v>567</v>
      </c>
      <c r="H138" s="63" t="s">
        <v>184</v>
      </c>
      <c r="I138" s="37" t="s">
        <v>568</v>
      </c>
      <c r="J138" s="8">
        <v>1</v>
      </c>
      <c r="K138" s="8"/>
      <c r="L138" s="20" t="s">
        <v>491</v>
      </c>
      <c r="M138" s="12" t="s">
        <v>345</v>
      </c>
      <c r="N138" s="20" t="s">
        <v>62</v>
      </c>
      <c r="O138" s="36">
        <v>1656.16</v>
      </c>
      <c r="P138" s="36">
        <f t="shared" si="40"/>
        <v>1987.3920000000001</v>
      </c>
      <c r="Q138" s="8"/>
      <c r="R138" s="8"/>
      <c r="S138" s="8"/>
      <c r="T138" s="8"/>
      <c r="U138" s="8" t="s">
        <v>485</v>
      </c>
      <c r="V138" s="6" t="s">
        <v>58</v>
      </c>
      <c r="W138" s="20" t="s">
        <v>486</v>
      </c>
      <c r="X138" s="47">
        <v>43553</v>
      </c>
      <c r="Y138" s="47">
        <f t="shared" si="38"/>
        <v>43598</v>
      </c>
      <c r="Z138" s="8"/>
      <c r="AA138" s="8"/>
      <c r="AB138" s="8"/>
      <c r="AC138" s="8"/>
      <c r="AD138" s="8" t="s">
        <v>567</v>
      </c>
      <c r="AE138" s="8"/>
      <c r="AF138" s="20">
        <v>796</v>
      </c>
      <c r="AG138" s="20" t="s">
        <v>64</v>
      </c>
      <c r="AH138" s="20">
        <v>500</v>
      </c>
      <c r="AI138" s="8">
        <v>93000000000</v>
      </c>
      <c r="AJ138" s="8" t="s">
        <v>65</v>
      </c>
      <c r="AK138" s="47">
        <v>43618</v>
      </c>
      <c r="AL138" s="47">
        <v>43618</v>
      </c>
      <c r="AM138" s="47">
        <f>AL138+60</f>
        <v>43678</v>
      </c>
      <c r="AN138" s="8">
        <v>2019</v>
      </c>
      <c r="AO138" s="8"/>
      <c r="AP138" s="8"/>
      <c r="AQ138" s="8"/>
      <c r="AR138" s="8"/>
      <c r="AS138" s="8">
        <v>2019</v>
      </c>
      <c r="AT138" s="8">
        <v>2019</v>
      </c>
      <c r="AU138" s="8"/>
      <c r="AV138" s="8"/>
      <c r="AW138" s="8" t="s">
        <v>569</v>
      </c>
      <c r="AX138" s="8" t="s">
        <v>565</v>
      </c>
      <c r="AY138" s="64">
        <v>266</v>
      </c>
    </row>
    <row r="139" spans="1:51" s="60" customFormat="1" ht="41.4" hidden="1">
      <c r="A139" s="31">
        <v>1.2</v>
      </c>
      <c r="B139" s="8" t="s">
        <v>570</v>
      </c>
      <c r="C139" s="8" t="s">
        <v>58</v>
      </c>
      <c r="D139" s="8" t="s">
        <v>58</v>
      </c>
      <c r="E139" s="8" t="s">
        <v>59</v>
      </c>
      <c r="F139" s="8">
        <v>1</v>
      </c>
      <c r="G139" s="8" t="s">
        <v>571</v>
      </c>
      <c r="H139" s="15" t="s">
        <v>117</v>
      </c>
      <c r="I139" s="15" t="s">
        <v>117</v>
      </c>
      <c r="J139" s="8">
        <v>2</v>
      </c>
      <c r="K139" s="8"/>
      <c r="L139" s="20" t="s">
        <v>491</v>
      </c>
      <c r="M139" s="12" t="s">
        <v>345</v>
      </c>
      <c r="N139" s="20" t="s">
        <v>62</v>
      </c>
      <c r="O139" s="36">
        <v>1494.279</v>
      </c>
      <c r="P139" s="36">
        <f t="shared" si="40"/>
        <v>1793.1348</v>
      </c>
      <c r="Q139" s="8"/>
      <c r="R139" s="8"/>
      <c r="S139" s="8"/>
      <c r="T139" s="8"/>
      <c r="U139" s="8" t="s">
        <v>485</v>
      </c>
      <c r="V139" s="6" t="s">
        <v>58</v>
      </c>
      <c r="W139" s="20" t="s">
        <v>486</v>
      </c>
      <c r="X139" s="47">
        <v>43553</v>
      </c>
      <c r="Y139" s="47">
        <f t="shared" si="38"/>
        <v>43598</v>
      </c>
      <c r="Z139" s="8"/>
      <c r="AA139" s="8"/>
      <c r="AB139" s="8"/>
      <c r="AC139" s="8"/>
      <c r="AD139" s="8" t="s">
        <v>571</v>
      </c>
      <c r="AE139" s="8"/>
      <c r="AF139" s="20">
        <v>796</v>
      </c>
      <c r="AG139" s="20" t="s">
        <v>64</v>
      </c>
      <c r="AH139" s="20">
        <v>500</v>
      </c>
      <c r="AI139" s="8">
        <v>93000000000</v>
      </c>
      <c r="AJ139" s="8" t="s">
        <v>65</v>
      </c>
      <c r="AK139" s="47">
        <v>43618</v>
      </c>
      <c r="AL139" s="47">
        <v>43618</v>
      </c>
      <c r="AM139" s="47">
        <f>AL139+60</f>
        <v>43678</v>
      </c>
      <c r="AN139" s="8">
        <v>2019</v>
      </c>
      <c r="AO139" s="8"/>
      <c r="AP139" s="8"/>
      <c r="AQ139" s="8"/>
      <c r="AR139" s="8"/>
      <c r="AS139" s="8">
        <v>2019</v>
      </c>
      <c r="AT139" s="8">
        <v>2019</v>
      </c>
      <c r="AU139" s="8"/>
      <c r="AV139" s="8"/>
      <c r="AW139" s="8" t="s">
        <v>569</v>
      </c>
      <c r="AX139" s="8" t="s">
        <v>565</v>
      </c>
      <c r="AY139" s="60">
        <v>267</v>
      </c>
    </row>
    <row r="140" spans="1:51" s="60" customFormat="1" ht="41.4" hidden="1">
      <c r="A140" s="31">
        <v>1.2</v>
      </c>
      <c r="B140" s="8" t="s">
        <v>576</v>
      </c>
      <c r="C140" s="8" t="s">
        <v>58</v>
      </c>
      <c r="D140" s="8" t="s">
        <v>58</v>
      </c>
      <c r="E140" s="8" t="s">
        <v>59</v>
      </c>
      <c r="F140" s="8">
        <v>1</v>
      </c>
      <c r="G140" s="20" t="s">
        <v>573</v>
      </c>
      <c r="H140" s="51" t="s">
        <v>579</v>
      </c>
      <c r="I140" s="51" t="s">
        <v>579</v>
      </c>
      <c r="J140" s="8">
        <v>1</v>
      </c>
      <c r="K140" s="65"/>
      <c r="L140" s="20" t="s">
        <v>491</v>
      </c>
      <c r="M140" s="12" t="s">
        <v>345</v>
      </c>
      <c r="N140" s="20" t="s">
        <v>62</v>
      </c>
      <c r="O140" s="66">
        <v>96.875</v>
      </c>
      <c r="P140" s="66">
        <f t="shared" si="40"/>
        <v>116.25</v>
      </c>
      <c r="Q140" s="65"/>
      <c r="R140" s="65"/>
      <c r="S140" s="65"/>
      <c r="T140" s="65"/>
      <c r="U140" s="8" t="s">
        <v>485</v>
      </c>
      <c r="V140" s="6" t="s">
        <v>58</v>
      </c>
      <c r="W140" s="20" t="s">
        <v>486</v>
      </c>
      <c r="X140" s="67">
        <v>43553</v>
      </c>
      <c r="Y140" s="47">
        <f t="shared" si="38"/>
        <v>43598</v>
      </c>
      <c r="Z140" s="65"/>
      <c r="AA140" s="65"/>
      <c r="AB140" s="65"/>
      <c r="AC140" s="65"/>
      <c r="AD140" s="20" t="s">
        <v>573</v>
      </c>
      <c r="AE140" s="65"/>
      <c r="AF140" s="20">
        <v>6</v>
      </c>
      <c r="AG140" s="20" t="s">
        <v>158</v>
      </c>
      <c r="AH140" s="20">
        <v>1710</v>
      </c>
      <c r="AI140" s="8">
        <v>93000000000</v>
      </c>
      <c r="AJ140" s="8" t="s">
        <v>65</v>
      </c>
      <c r="AK140" s="67">
        <v>43618</v>
      </c>
      <c r="AL140" s="67">
        <v>43618</v>
      </c>
      <c r="AM140" s="67">
        <f>AL140+30</f>
        <v>43648</v>
      </c>
      <c r="AN140" s="8">
        <v>2019</v>
      </c>
      <c r="AO140" s="65"/>
      <c r="AP140" s="65"/>
      <c r="AQ140" s="65"/>
      <c r="AR140" s="65"/>
      <c r="AS140" s="8">
        <v>2019</v>
      </c>
      <c r="AT140" s="8">
        <v>2019</v>
      </c>
      <c r="AU140" s="65"/>
      <c r="AV140" s="65"/>
      <c r="AW140" s="8" t="s">
        <v>491</v>
      </c>
      <c r="AX140" s="8" t="s">
        <v>565</v>
      </c>
      <c r="AY140" s="60">
        <v>268</v>
      </c>
    </row>
    <row r="141" spans="1:51" s="97" customFormat="1" ht="41.4" hidden="1">
      <c r="A141" s="31">
        <v>1.2</v>
      </c>
      <c r="B141" s="8" t="s">
        <v>577</v>
      </c>
      <c r="C141" s="8" t="s">
        <v>58</v>
      </c>
      <c r="D141" s="8" t="s">
        <v>58</v>
      </c>
      <c r="E141" s="8" t="s">
        <v>59</v>
      </c>
      <c r="F141" s="8">
        <v>1</v>
      </c>
      <c r="G141" s="20" t="s">
        <v>574</v>
      </c>
      <c r="H141" s="51" t="s">
        <v>580</v>
      </c>
      <c r="I141" s="51" t="s">
        <v>580</v>
      </c>
      <c r="J141" s="8">
        <v>2</v>
      </c>
      <c r="K141" s="8"/>
      <c r="L141" s="20" t="s">
        <v>491</v>
      </c>
      <c r="M141" s="12" t="s">
        <v>345</v>
      </c>
      <c r="N141" s="20" t="s">
        <v>62</v>
      </c>
      <c r="O141" s="36">
        <v>991.36599999999999</v>
      </c>
      <c r="P141" s="36">
        <f t="shared" si="40"/>
        <v>1189.6391999999998</v>
      </c>
      <c r="Q141" s="8"/>
      <c r="R141" s="8"/>
      <c r="S141" s="8"/>
      <c r="T141" s="8"/>
      <c r="U141" s="8" t="s">
        <v>485</v>
      </c>
      <c r="V141" s="6" t="s">
        <v>58</v>
      </c>
      <c r="W141" s="20" t="s">
        <v>486</v>
      </c>
      <c r="X141" s="47">
        <v>43553</v>
      </c>
      <c r="Y141" s="47">
        <f t="shared" si="38"/>
        <v>43598</v>
      </c>
      <c r="Z141" s="8"/>
      <c r="AA141" s="8"/>
      <c r="AB141" s="8"/>
      <c r="AC141" s="8"/>
      <c r="AD141" s="8" t="s">
        <v>574</v>
      </c>
      <c r="AE141" s="8"/>
      <c r="AF141" s="20">
        <v>796</v>
      </c>
      <c r="AG141" s="20" t="s">
        <v>64</v>
      </c>
      <c r="AH141" s="20">
        <v>57</v>
      </c>
      <c r="AI141" s="8">
        <v>93000000000</v>
      </c>
      <c r="AJ141" s="8" t="s">
        <v>65</v>
      </c>
      <c r="AK141" s="47">
        <v>43618</v>
      </c>
      <c r="AL141" s="47">
        <v>43618</v>
      </c>
      <c r="AM141" s="47">
        <f>AL141+30</f>
        <v>43648</v>
      </c>
      <c r="AN141" s="8">
        <v>2019</v>
      </c>
      <c r="AO141" s="8"/>
      <c r="AP141" s="8"/>
      <c r="AQ141" s="8"/>
      <c r="AR141" s="8"/>
      <c r="AS141" s="8">
        <v>2019</v>
      </c>
      <c r="AT141" s="8">
        <v>2019</v>
      </c>
      <c r="AU141" s="8"/>
      <c r="AV141" s="8"/>
      <c r="AW141" s="8" t="s">
        <v>491</v>
      </c>
      <c r="AX141" s="8" t="s">
        <v>565</v>
      </c>
      <c r="AY141" s="97">
        <v>269</v>
      </c>
    </row>
    <row r="142" spans="1:51" s="60" customFormat="1" ht="55.2" hidden="1">
      <c r="A142" s="31">
        <v>1.2</v>
      </c>
      <c r="B142" s="8" t="s">
        <v>578</v>
      </c>
      <c r="C142" s="8" t="s">
        <v>58</v>
      </c>
      <c r="D142" s="8" t="s">
        <v>58</v>
      </c>
      <c r="E142" s="8" t="s">
        <v>59</v>
      </c>
      <c r="F142" s="8">
        <v>1</v>
      </c>
      <c r="G142" s="20" t="s">
        <v>575</v>
      </c>
      <c r="H142" s="51" t="s">
        <v>581</v>
      </c>
      <c r="I142" s="51" t="s">
        <v>581</v>
      </c>
      <c r="J142" s="8">
        <v>1</v>
      </c>
      <c r="K142" s="65"/>
      <c r="L142" s="20" t="s">
        <v>491</v>
      </c>
      <c r="M142" s="12" t="s">
        <v>345</v>
      </c>
      <c r="N142" s="20" t="s">
        <v>62</v>
      </c>
      <c r="O142" s="66">
        <v>389.64800000000002</v>
      </c>
      <c r="P142" s="66">
        <f t="shared" si="40"/>
        <v>467.57760000000002</v>
      </c>
      <c r="Q142" s="65"/>
      <c r="R142" s="65"/>
      <c r="S142" s="65"/>
      <c r="T142" s="65"/>
      <c r="U142" s="8" t="s">
        <v>485</v>
      </c>
      <c r="V142" s="6" t="s">
        <v>58</v>
      </c>
      <c r="W142" s="20" t="s">
        <v>486</v>
      </c>
      <c r="X142" s="67">
        <v>43553</v>
      </c>
      <c r="Y142" s="47">
        <f t="shared" si="38"/>
        <v>43598</v>
      </c>
      <c r="Z142" s="65"/>
      <c r="AA142" s="65"/>
      <c r="AB142" s="65"/>
      <c r="AC142" s="65"/>
      <c r="AD142" s="20" t="s">
        <v>575</v>
      </c>
      <c r="AE142" s="65"/>
      <c r="AF142" s="20">
        <v>876</v>
      </c>
      <c r="AG142" s="20" t="s">
        <v>582</v>
      </c>
      <c r="AH142" s="20">
        <v>9177</v>
      </c>
      <c r="AI142" s="8">
        <v>93000000000</v>
      </c>
      <c r="AJ142" s="8" t="s">
        <v>65</v>
      </c>
      <c r="AK142" s="67">
        <v>43618</v>
      </c>
      <c r="AL142" s="67">
        <v>43618</v>
      </c>
      <c r="AM142" s="67">
        <v>43648</v>
      </c>
      <c r="AN142" s="8">
        <v>2019</v>
      </c>
      <c r="AO142" s="65"/>
      <c r="AP142" s="65"/>
      <c r="AQ142" s="65"/>
      <c r="AR142" s="65"/>
      <c r="AS142" s="8">
        <v>2019</v>
      </c>
      <c r="AT142" s="8">
        <v>2019</v>
      </c>
      <c r="AU142" s="65"/>
      <c r="AV142" s="65"/>
      <c r="AW142" s="8" t="s">
        <v>491</v>
      </c>
      <c r="AX142" s="65" t="s">
        <v>565</v>
      </c>
      <c r="AY142" s="60">
        <v>270</v>
      </c>
    </row>
    <row r="143" spans="1:51" s="60" customFormat="1" ht="69" hidden="1">
      <c r="A143" s="7">
        <v>7.2</v>
      </c>
      <c r="B143" s="7" t="s">
        <v>587</v>
      </c>
      <c r="C143" s="8" t="s">
        <v>58</v>
      </c>
      <c r="D143" s="8" t="s">
        <v>58</v>
      </c>
      <c r="E143" s="7" t="s">
        <v>59</v>
      </c>
      <c r="F143" s="7">
        <v>1</v>
      </c>
      <c r="G143" s="7" t="s">
        <v>588</v>
      </c>
      <c r="H143" s="12" t="s">
        <v>296</v>
      </c>
      <c r="I143" s="12" t="s">
        <v>297</v>
      </c>
      <c r="J143" s="12">
        <v>2</v>
      </c>
      <c r="K143" s="7"/>
      <c r="L143" s="7" t="s">
        <v>491</v>
      </c>
      <c r="M143" s="7" t="s">
        <v>196</v>
      </c>
      <c r="N143" s="8" t="s">
        <v>62</v>
      </c>
      <c r="O143" s="35">
        <v>206.364</v>
      </c>
      <c r="P143" s="35">
        <f t="shared" si="40"/>
        <v>247.63679999999999</v>
      </c>
      <c r="Q143" s="7"/>
      <c r="R143" s="7"/>
      <c r="S143" s="7"/>
      <c r="T143" s="7"/>
      <c r="U143" s="7" t="s">
        <v>485</v>
      </c>
      <c r="V143" s="6" t="s">
        <v>58</v>
      </c>
      <c r="W143" s="20" t="s">
        <v>486</v>
      </c>
      <c r="X143" s="30">
        <v>43556</v>
      </c>
      <c r="Y143" s="86">
        <f t="shared" si="38"/>
        <v>43601</v>
      </c>
      <c r="Z143" s="7"/>
      <c r="AA143" s="7"/>
      <c r="AB143" s="7"/>
      <c r="AC143" s="7"/>
      <c r="AD143" s="7" t="s">
        <v>295</v>
      </c>
      <c r="AE143" s="7"/>
      <c r="AF143" s="7">
        <v>876</v>
      </c>
      <c r="AG143" s="7" t="s">
        <v>582</v>
      </c>
      <c r="AH143" s="7">
        <v>1</v>
      </c>
      <c r="AI143" s="7">
        <v>93000000000</v>
      </c>
      <c r="AJ143" s="7" t="s">
        <v>65</v>
      </c>
      <c r="AK143" s="86">
        <f>Y143+20</f>
        <v>43621</v>
      </c>
      <c r="AL143" s="86">
        <f>AK143</f>
        <v>43621</v>
      </c>
      <c r="AM143" s="86">
        <f>AL143+30</f>
        <v>43651</v>
      </c>
      <c r="AN143" s="7">
        <v>2019</v>
      </c>
      <c r="AO143" s="7"/>
      <c r="AP143" s="7"/>
      <c r="AQ143" s="7"/>
      <c r="AR143" s="7"/>
      <c r="AS143" s="7"/>
      <c r="AT143" s="7"/>
      <c r="AU143" s="7"/>
      <c r="AV143" s="7"/>
      <c r="AW143" s="7"/>
      <c r="AX143" s="8" t="s">
        <v>607</v>
      </c>
    </row>
    <row r="144" spans="1:51" ht="82.8" hidden="1">
      <c r="A144" s="31">
        <v>7.1</v>
      </c>
      <c r="B144" s="8" t="s">
        <v>590</v>
      </c>
      <c r="C144" s="8" t="s">
        <v>58</v>
      </c>
      <c r="D144" s="8" t="s">
        <v>58</v>
      </c>
      <c r="E144" s="8" t="s">
        <v>198</v>
      </c>
      <c r="F144" s="8">
        <v>1</v>
      </c>
      <c r="G144" s="20" t="s">
        <v>591</v>
      </c>
      <c r="H144" s="87" t="s">
        <v>229</v>
      </c>
      <c r="I144" s="87" t="s">
        <v>228</v>
      </c>
      <c r="J144" s="8">
        <v>1</v>
      </c>
      <c r="K144" s="88"/>
      <c r="L144" s="7" t="s">
        <v>491</v>
      </c>
      <c r="M144" s="7" t="s">
        <v>196</v>
      </c>
      <c r="N144" s="20" t="s">
        <v>85</v>
      </c>
      <c r="O144" s="156">
        <v>234.595</v>
      </c>
      <c r="P144" s="90">
        <f>O144</f>
        <v>234.595</v>
      </c>
      <c r="Q144" s="88"/>
      <c r="R144" s="88"/>
      <c r="S144" s="88"/>
      <c r="T144" s="88"/>
      <c r="U144" s="8" t="s">
        <v>86</v>
      </c>
      <c r="V144" s="6" t="s">
        <v>58</v>
      </c>
      <c r="W144" s="20" t="s">
        <v>486</v>
      </c>
      <c r="X144" s="91">
        <v>43584</v>
      </c>
      <c r="Y144" s="47">
        <f t="shared" si="38"/>
        <v>43629</v>
      </c>
      <c r="Z144" s="88"/>
      <c r="AA144" s="88"/>
      <c r="AB144" s="88"/>
      <c r="AC144" s="88"/>
      <c r="AD144" s="92" t="str">
        <f>G144</f>
        <v>Оказание услуг по обязательному страхованию гражданской ответственности владельцев транспортных средств(ОСАГО)</v>
      </c>
      <c r="AE144" s="88"/>
      <c r="AF144" s="88">
        <v>876</v>
      </c>
      <c r="AG144" s="88" t="s">
        <v>344</v>
      </c>
      <c r="AH144" s="88">
        <v>120</v>
      </c>
      <c r="AI144" s="88">
        <v>93000000000</v>
      </c>
      <c r="AJ144" s="88" t="s">
        <v>65</v>
      </c>
      <c r="AK144" s="91">
        <v>43618</v>
      </c>
      <c r="AL144" s="91">
        <f>AK144</f>
        <v>43618</v>
      </c>
      <c r="AM144" s="91">
        <f>AL144+365</f>
        <v>43983</v>
      </c>
      <c r="AN144" s="8">
        <v>2019</v>
      </c>
      <c r="AO144" s="88"/>
      <c r="AP144" s="88"/>
      <c r="AQ144" s="88"/>
      <c r="AR144" s="88"/>
      <c r="AS144" s="88"/>
      <c r="AT144" s="88"/>
      <c r="AU144" s="88"/>
      <c r="AV144" s="88"/>
      <c r="AW144" s="88"/>
      <c r="AX144" s="92" t="s">
        <v>592</v>
      </c>
    </row>
    <row r="145" spans="1:51" ht="55.2" hidden="1">
      <c r="A145" s="31">
        <v>7.2</v>
      </c>
      <c r="B145" s="8" t="s">
        <v>593</v>
      </c>
      <c r="C145" s="8" t="s">
        <v>58</v>
      </c>
      <c r="D145" s="8" t="s">
        <v>58</v>
      </c>
      <c r="E145" s="88" t="s">
        <v>59</v>
      </c>
      <c r="F145" s="8">
        <v>1</v>
      </c>
      <c r="G145" s="8" t="s">
        <v>594</v>
      </c>
      <c r="H145" s="12" t="s">
        <v>595</v>
      </c>
      <c r="I145" s="12" t="s">
        <v>596</v>
      </c>
      <c r="J145" s="12" t="s">
        <v>69</v>
      </c>
      <c r="K145" s="12"/>
      <c r="L145" s="20" t="s">
        <v>97</v>
      </c>
      <c r="M145" s="12" t="s">
        <v>196</v>
      </c>
      <c r="N145" s="20" t="s">
        <v>62</v>
      </c>
      <c r="O145" s="34">
        <v>273.20699999999999</v>
      </c>
      <c r="P145" s="38">
        <f t="shared" ref="P145" si="41">O145*1.2</f>
        <v>327.84839999999997</v>
      </c>
      <c r="Q145" s="88"/>
      <c r="R145" s="88"/>
      <c r="S145" s="88"/>
      <c r="T145" s="88"/>
      <c r="U145" s="20" t="s">
        <v>485</v>
      </c>
      <c r="V145" s="20" t="s">
        <v>58</v>
      </c>
      <c r="W145" s="20" t="s">
        <v>486</v>
      </c>
      <c r="X145" s="19">
        <v>43553</v>
      </c>
      <c r="Y145" s="29">
        <f t="shared" si="38"/>
        <v>43598</v>
      </c>
      <c r="Z145" s="88"/>
      <c r="AA145" s="88"/>
      <c r="AB145" s="88"/>
      <c r="AC145" s="88"/>
      <c r="AD145" s="20" t="s">
        <v>597</v>
      </c>
      <c r="AE145" s="20" t="s">
        <v>598</v>
      </c>
      <c r="AF145" s="20" t="s">
        <v>299</v>
      </c>
      <c r="AG145" s="20" t="s">
        <v>64</v>
      </c>
      <c r="AH145" s="20">
        <v>90</v>
      </c>
      <c r="AI145" s="26" t="s">
        <v>289</v>
      </c>
      <c r="AJ145" s="20" t="s">
        <v>65</v>
      </c>
      <c r="AK145" s="19">
        <f t="shared" ref="AK145" si="42">Y145+20</f>
        <v>43618</v>
      </c>
      <c r="AL145" s="19">
        <f t="shared" ref="AL145" si="43">AK145</f>
        <v>43618</v>
      </c>
      <c r="AM145" s="19">
        <f t="shared" ref="AM145" si="44">AL145+30</f>
        <v>43648</v>
      </c>
      <c r="AN145" s="20">
        <v>2019</v>
      </c>
      <c r="AO145" s="88"/>
      <c r="AP145" s="88"/>
      <c r="AQ145" s="88"/>
      <c r="AR145" s="88"/>
      <c r="AS145" s="88"/>
      <c r="AT145" s="88"/>
      <c r="AU145" s="88"/>
      <c r="AV145" s="88"/>
      <c r="AW145" s="88"/>
      <c r="AX145" s="92" t="s">
        <v>592</v>
      </c>
    </row>
    <row r="146" spans="1:51" s="96" customFormat="1" ht="41.4" hidden="1">
      <c r="A146" s="8">
        <v>4.2</v>
      </c>
      <c r="B146" s="8" t="s">
        <v>599</v>
      </c>
      <c r="C146" s="8" t="s">
        <v>58</v>
      </c>
      <c r="D146" s="8" t="s">
        <v>58</v>
      </c>
      <c r="E146" s="92" t="s">
        <v>59</v>
      </c>
      <c r="F146" s="8">
        <v>1</v>
      </c>
      <c r="G146" s="20" t="s">
        <v>600</v>
      </c>
      <c r="H146" s="20" t="s">
        <v>259</v>
      </c>
      <c r="I146" s="20" t="s">
        <v>260</v>
      </c>
      <c r="J146" s="37">
        <v>1</v>
      </c>
      <c r="K146" s="92"/>
      <c r="L146" s="20" t="s">
        <v>97</v>
      </c>
      <c r="M146" s="12" t="s">
        <v>196</v>
      </c>
      <c r="N146" s="20" t="s">
        <v>62</v>
      </c>
      <c r="O146" s="94">
        <v>777.49400000000003</v>
      </c>
      <c r="P146" s="94">
        <f>O146*1.2</f>
        <v>932.99279999999999</v>
      </c>
      <c r="Q146" s="92"/>
      <c r="R146" s="92"/>
      <c r="S146" s="92"/>
      <c r="T146" s="92"/>
      <c r="U146" s="20" t="s">
        <v>485</v>
      </c>
      <c r="V146" s="20" t="s">
        <v>58</v>
      </c>
      <c r="W146" s="20" t="s">
        <v>486</v>
      </c>
      <c r="X146" s="95">
        <v>43585</v>
      </c>
      <c r="Y146" s="95">
        <v>43617</v>
      </c>
      <c r="Z146" s="92"/>
      <c r="AA146" s="92"/>
      <c r="AB146" s="92"/>
      <c r="AC146" s="92"/>
      <c r="AD146" s="92" t="str">
        <f>G146</f>
        <v>Поставка расходных материалов для оргтехники и вычислительной техники</v>
      </c>
      <c r="AE146" s="92"/>
      <c r="AF146" s="20">
        <v>796</v>
      </c>
      <c r="AG146" s="20" t="s">
        <v>64</v>
      </c>
      <c r="AH146" s="20">
        <v>295</v>
      </c>
      <c r="AI146" s="92" t="s">
        <v>289</v>
      </c>
      <c r="AJ146" s="92" t="s">
        <v>65</v>
      </c>
      <c r="AK146" s="95">
        <f>Y146+20</f>
        <v>43637</v>
      </c>
      <c r="AL146" s="95">
        <f t="shared" ref="AL146:AL151" si="45">AK146</f>
        <v>43637</v>
      </c>
      <c r="AM146" s="95">
        <f>AL146+60</f>
        <v>43697</v>
      </c>
      <c r="AN146" s="8">
        <v>2019</v>
      </c>
      <c r="AO146" s="92"/>
      <c r="AP146" s="92"/>
      <c r="AQ146" s="92"/>
      <c r="AR146" s="92"/>
      <c r="AS146" s="92"/>
      <c r="AT146" s="92"/>
      <c r="AU146" s="92"/>
      <c r="AV146" s="92"/>
      <c r="AW146" s="92"/>
      <c r="AX146" s="92" t="s">
        <v>601</v>
      </c>
      <c r="AY146" s="96">
        <v>274</v>
      </c>
    </row>
    <row r="147" spans="1:51" s="93" customFormat="1" ht="41.4" hidden="1">
      <c r="A147" s="8">
        <v>7.2</v>
      </c>
      <c r="B147" s="8" t="s">
        <v>602</v>
      </c>
      <c r="C147" s="8" t="s">
        <v>58</v>
      </c>
      <c r="D147" s="8" t="s">
        <v>58</v>
      </c>
      <c r="E147" s="92" t="s">
        <v>59</v>
      </c>
      <c r="F147" s="8">
        <v>1</v>
      </c>
      <c r="G147" s="20" t="s">
        <v>463</v>
      </c>
      <c r="H147" s="37" t="s">
        <v>464</v>
      </c>
      <c r="I147" s="37" t="s">
        <v>464</v>
      </c>
      <c r="J147" s="20">
        <v>2</v>
      </c>
      <c r="K147" s="92"/>
      <c r="L147" s="20" t="s">
        <v>97</v>
      </c>
      <c r="M147" s="12" t="s">
        <v>196</v>
      </c>
      <c r="N147" s="20" t="s">
        <v>62</v>
      </c>
      <c r="O147" s="94">
        <v>509.85399999999998</v>
      </c>
      <c r="P147" s="94">
        <f>O147*1.2</f>
        <v>611.82479999999998</v>
      </c>
      <c r="Q147" s="92"/>
      <c r="R147" s="92"/>
      <c r="S147" s="92"/>
      <c r="T147" s="92"/>
      <c r="U147" s="20" t="s">
        <v>485</v>
      </c>
      <c r="V147" s="20" t="s">
        <v>58</v>
      </c>
      <c r="W147" s="20" t="s">
        <v>486</v>
      </c>
      <c r="X147" s="95">
        <v>43585</v>
      </c>
      <c r="Y147" s="95">
        <v>43617</v>
      </c>
      <c r="Z147" s="92"/>
      <c r="AA147" s="92"/>
      <c r="AB147" s="92"/>
      <c r="AC147" s="92"/>
      <c r="AD147" s="92" t="str">
        <f>G147</f>
        <v>Поставка бумаги для оргтехники</v>
      </c>
      <c r="AE147" s="92"/>
      <c r="AF147" s="20">
        <v>729</v>
      </c>
      <c r="AG147" s="20" t="s">
        <v>64</v>
      </c>
      <c r="AH147" s="20">
        <v>2668</v>
      </c>
      <c r="AI147" s="92" t="s">
        <v>289</v>
      </c>
      <c r="AJ147" s="92" t="s">
        <v>65</v>
      </c>
      <c r="AK147" s="95">
        <f>Y147+20</f>
        <v>43637</v>
      </c>
      <c r="AL147" s="95">
        <f t="shared" si="45"/>
        <v>43637</v>
      </c>
      <c r="AM147" s="95">
        <f>AL147+30</f>
        <v>43667</v>
      </c>
      <c r="AN147" s="8">
        <v>2019</v>
      </c>
      <c r="AO147" s="92"/>
      <c r="AP147" s="92"/>
      <c r="AQ147" s="92"/>
      <c r="AR147" s="92"/>
      <c r="AS147" s="92"/>
      <c r="AT147" s="92"/>
      <c r="AU147" s="92"/>
      <c r="AV147" s="92"/>
      <c r="AW147" s="92"/>
      <c r="AX147" s="92" t="s">
        <v>601</v>
      </c>
      <c r="AY147" s="93">
        <v>275</v>
      </c>
    </row>
    <row r="148" spans="1:51" s="93" customFormat="1" ht="55.2" hidden="1">
      <c r="A148" s="8">
        <v>1.2</v>
      </c>
      <c r="B148" s="8" t="s">
        <v>608</v>
      </c>
      <c r="C148" s="8" t="s">
        <v>58</v>
      </c>
      <c r="D148" s="8" t="s">
        <v>58</v>
      </c>
      <c r="E148" s="92" t="s">
        <v>59</v>
      </c>
      <c r="F148" s="8">
        <v>1</v>
      </c>
      <c r="G148" s="8" t="s">
        <v>609</v>
      </c>
      <c r="H148" s="92" t="s">
        <v>164</v>
      </c>
      <c r="I148" s="92" t="s">
        <v>164</v>
      </c>
      <c r="J148" s="92">
        <v>1</v>
      </c>
      <c r="K148" s="92"/>
      <c r="L148" s="20" t="s">
        <v>97</v>
      </c>
      <c r="M148" s="12" t="s">
        <v>610</v>
      </c>
      <c r="N148" s="20" t="s">
        <v>62</v>
      </c>
      <c r="O148" s="94">
        <v>2696.8</v>
      </c>
      <c r="P148" s="94">
        <f>O148*1.2</f>
        <v>3236.1600000000003</v>
      </c>
      <c r="Q148" s="92"/>
      <c r="R148" s="92"/>
      <c r="S148" s="92"/>
      <c r="T148" s="92"/>
      <c r="U148" s="20" t="s">
        <v>485</v>
      </c>
      <c r="V148" s="20" t="s">
        <v>58</v>
      </c>
      <c r="W148" s="20" t="s">
        <v>486</v>
      </c>
      <c r="X148" s="95">
        <v>43585</v>
      </c>
      <c r="Y148" s="95">
        <v>43617</v>
      </c>
      <c r="Z148" s="92"/>
      <c r="AA148" s="92"/>
      <c r="AB148" s="92"/>
      <c r="AC148" s="92"/>
      <c r="AD148" s="92" t="s">
        <v>609</v>
      </c>
      <c r="AE148" s="92"/>
      <c r="AF148" s="20">
        <v>6</v>
      </c>
      <c r="AG148" s="20" t="s">
        <v>158</v>
      </c>
      <c r="AH148" s="20">
        <v>40000</v>
      </c>
      <c r="AI148" s="92" t="s">
        <v>289</v>
      </c>
      <c r="AJ148" s="92" t="s">
        <v>65</v>
      </c>
      <c r="AK148" s="95">
        <f>Y148+20</f>
        <v>43637</v>
      </c>
      <c r="AL148" s="95">
        <f t="shared" si="45"/>
        <v>43637</v>
      </c>
      <c r="AM148" s="95">
        <f>AL148+30</f>
        <v>43667</v>
      </c>
      <c r="AN148" s="8">
        <v>2019</v>
      </c>
      <c r="AO148" s="92"/>
      <c r="AP148" s="92"/>
      <c r="AQ148" s="92"/>
      <c r="AR148" s="92"/>
      <c r="AS148" s="92">
        <v>2019</v>
      </c>
      <c r="AT148" s="92">
        <v>2019</v>
      </c>
      <c r="AU148" s="92"/>
      <c r="AV148" s="92"/>
      <c r="AW148" s="92" t="s">
        <v>569</v>
      </c>
      <c r="AX148" s="92" t="s">
        <v>601</v>
      </c>
      <c r="AY148" s="93">
        <v>276</v>
      </c>
    </row>
    <row r="149" spans="1:51" s="105" customFormat="1" ht="69" hidden="1">
      <c r="A149" s="8">
        <v>1.2</v>
      </c>
      <c r="B149" s="8" t="s">
        <v>612</v>
      </c>
      <c r="C149" s="8" t="s">
        <v>58</v>
      </c>
      <c r="D149" s="8" t="s">
        <v>58</v>
      </c>
      <c r="E149" s="92" t="s">
        <v>59</v>
      </c>
      <c r="F149" s="8">
        <v>1</v>
      </c>
      <c r="G149" s="63" t="s">
        <v>611</v>
      </c>
      <c r="H149" s="99" t="s">
        <v>613</v>
      </c>
      <c r="I149" s="99" t="s">
        <v>614</v>
      </c>
      <c r="J149" s="99">
        <v>1</v>
      </c>
      <c r="K149" s="92"/>
      <c r="L149" s="20" t="s">
        <v>97</v>
      </c>
      <c r="M149" s="12" t="s">
        <v>615</v>
      </c>
      <c r="N149" s="20" t="s">
        <v>202</v>
      </c>
      <c r="O149" s="94">
        <v>150</v>
      </c>
      <c r="P149" s="94">
        <v>180</v>
      </c>
      <c r="Q149" s="92"/>
      <c r="R149" s="92"/>
      <c r="S149" s="92"/>
      <c r="T149" s="92"/>
      <c r="U149" s="20" t="s">
        <v>485</v>
      </c>
      <c r="V149" s="20" t="s">
        <v>58</v>
      </c>
      <c r="W149" s="20" t="s">
        <v>486</v>
      </c>
      <c r="X149" s="95">
        <v>43600</v>
      </c>
      <c r="Y149" s="95">
        <f>X149+45</f>
        <v>43645</v>
      </c>
      <c r="Z149" s="92"/>
      <c r="AA149" s="92"/>
      <c r="AB149" s="92"/>
      <c r="AC149" s="92"/>
      <c r="AD149" s="104" t="str">
        <f>G149</f>
        <v>Поставка устройства определения места повреждения на воздушных линиях электропередачи</v>
      </c>
      <c r="AE149" s="92"/>
      <c r="AF149" s="20">
        <v>796</v>
      </c>
      <c r="AG149" s="20" t="s">
        <v>64</v>
      </c>
      <c r="AH149" s="20">
        <v>2</v>
      </c>
      <c r="AI149" s="92" t="s">
        <v>289</v>
      </c>
      <c r="AJ149" s="92" t="s">
        <v>65</v>
      </c>
      <c r="AK149" s="95">
        <f>Y149+20</f>
        <v>43665</v>
      </c>
      <c r="AL149" s="102">
        <f t="shared" si="45"/>
        <v>43665</v>
      </c>
      <c r="AM149" s="95">
        <f>AL149+30</f>
        <v>43695</v>
      </c>
      <c r="AN149" s="8">
        <v>2019</v>
      </c>
      <c r="AO149" s="92"/>
      <c r="AP149" s="92"/>
      <c r="AQ149" s="92"/>
      <c r="AR149" s="92"/>
      <c r="AS149" s="92">
        <v>2019</v>
      </c>
      <c r="AT149" s="92">
        <v>2019</v>
      </c>
      <c r="AU149" s="92"/>
      <c r="AV149" s="92"/>
      <c r="AW149" s="92" t="s">
        <v>491</v>
      </c>
      <c r="AX149" s="92" t="s">
        <v>616</v>
      </c>
      <c r="AY149" s="105">
        <v>277</v>
      </c>
    </row>
    <row r="150" spans="1:51" s="105" customFormat="1" ht="184.2" hidden="1" customHeight="1">
      <c r="A150" s="8">
        <v>2.1</v>
      </c>
      <c r="B150" s="8" t="s">
        <v>617</v>
      </c>
      <c r="C150" s="8" t="s">
        <v>58</v>
      </c>
      <c r="D150" s="8" t="s">
        <v>58</v>
      </c>
      <c r="E150" s="103" t="s">
        <v>198</v>
      </c>
      <c r="F150" s="8">
        <v>1</v>
      </c>
      <c r="G150" s="100" t="s">
        <v>618</v>
      </c>
      <c r="H150" s="98" t="s">
        <v>619</v>
      </c>
      <c r="I150" s="101" t="s">
        <v>620</v>
      </c>
      <c r="J150" s="100">
        <v>2</v>
      </c>
      <c r="K150" s="92"/>
      <c r="L150" s="20" t="s">
        <v>97</v>
      </c>
      <c r="M150" s="100" t="s">
        <v>621</v>
      </c>
      <c r="N150" s="100" t="s">
        <v>622</v>
      </c>
      <c r="O150" s="94">
        <v>759.96500000000003</v>
      </c>
      <c r="P150" s="94">
        <f>O150*1.2</f>
        <v>911.95799999999997</v>
      </c>
      <c r="Q150" s="92"/>
      <c r="R150" s="92"/>
      <c r="S150" s="92"/>
      <c r="T150" s="92"/>
      <c r="U150" s="20" t="s">
        <v>195</v>
      </c>
      <c r="V150" s="20" t="s">
        <v>58</v>
      </c>
      <c r="W150" s="20" t="s">
        <v>531</v>
      </c>
      <c r="X150" s="95">
        <v>43600</v>
      </c>
      <c r="Y150" s="95">
        <v>43600</v>
      </c>
      <c r="Z150" s="92"/>
      <c r="AA150" s="92"/>
      <c r="AB150" s="92"/>
      <c r="AC150" s="92"/>
      <c r="AD150" s="104" t="str">
        <f>G150</f>
        <v>Оказание услуг авторского надзора по комплексной реконструкции распределительных сетей 10/0,4кВ пгт. Каа-Хем с заменой ТП 10/0,4кВ,  по строительству ПС 35/10 кВ, выносу участков двух одноцепных ВЛ 35 кВ с территории частных домовладений п.г.т. Каа-Хем, строительству новых ЛЭП 35 кВ до проектируемой ПС 35/10 кВ, по установке  реклоузеров 35 кВ</v>
      </c>
      <c r="AE150" s="92"/>
      <c r="AF150" s="92">
        <v>876</v>
      </c>
      <c r="AG150" s="92" t="s">
        <v>623</v>
      </c>
      <c r="AH150" s="92">
        <v>1</v>
      </c>
      <c r="AI150" s="92">
        <v>93000000000</v>
      </c>
      <c r="AJ150" s="92" t="s">
        <v>65</v>
      </c>
      <c r="AK150" s="95">
        <v>43605</v>
      </c>
      <c r="AL150" s="95">
        <f t="shared" si="45"/>
        <v>43605</v>
      </c>
      <c r="AM150" s="102">
        <v>43830</v>
      </c>
      <c r="AN150" s="8">
        <v>2019</v>
      </c>
      <c r="AO150" s="92"/>
      <c r="AP150" s="92"/>
      <c r="AQ150" s="92" t="s">
        <v>625</v>
      </c>
      <c r="AR150" s="92" t="s">
        <v>626</v>
      </c>
      <c r="AS150" s="92">
        <v>2019</v>
      </c>
      <c r="AT150" s="92">
        <v>2019</v>
      </c>
      <c r="AU150" s="92"/>
      <c r="AV150" s="92"/>
      <c r="AW150" s="92" t="s">
        <v>491</v>
      </c>
      <c r="AX150" s="92" t="s">
        <v>616</v>
      </c>
      <c r="AY150" s="105">
        <v>278</v>
      </c>
    </row>
    <row r="151" spans="1:51" ht="41.4" hidden="1">
      <c r="A151" s="8">
        <v>7.1</v>
      </c>
      <c r="B151" s="8" t="s">
        <v>627</v>
      </c>
      <c r="C151" s="8" t="s">
        <v>58</v>
      </c>
      <c r="D151" s="8" t="s">
        <v>58</v>
      </c>
      <c r="E151" s="103" t="s">
        <v>198</v>
      </c>
      <c r="F151" s="8">
        <v>1</v>
      </c>
      <c r="G151" s="8" t="s">
        <v>628</v>
      </c>
      <c r="H151" s="15" t="s">
        <v>629</v>
      </c>
      <c r="I151" s="15" t="s">
        <v>630</v>
      </c>
      <c r="J151" s="107">
        <v>1</v>
      </c>
      <c r="K151" s="107"/>
      <c r="L151" s="20" t="s">
        <v>491</v>
      </c>
      <c r="M151" s="12" t="s">
        <v>196</v>
      </c>
      <c r="N151" s="12" t="s">
        <v>85</v>
      </c>
      <c r="O151" s="108">
        <v>3389.9340000000002</v>
      </c>
      <c r="P151" s="108">
        <f>O151</f>
        <v>3389.9340000000002</v>
      </c>
      <c r="Q151" s="106">
        <v>847.5</v>
      </c>
      <c r="R151" s="106">
        <v>1130</v>
      </c>
      <c r="S151" s="106">
        <v>1130</v>
      </c>
      <c r="T151" s="12">
        <v>282.5</v>
      </c>
      <c r="U151" s="12" t="s">
        <v>86</v>
      </c>
      <c r="V151" s="12" t="s">
        <v>58</v>
      </c>
      <c r="W151" s="100" t="s">
        <v>486</v>
      </c>
      <c r="X151" s="109">
        <v>43593</v>
      </c>
      <c r="Y151" s="109">
        <f>X151+65</f>
        <v>43658</v>
      </c>
      <c r="Z151" s="107"/>
      <c r="AA151" s="107"/>
      <c r="AB151" s="107"/>
      <c r="AC151" s="107"/>
      <c r="AD151" s="103" t="str">
        <f>G151</f>
        <v>Страхование имущества юридических лиц "от всех рисков"</v>
      </c>
      <c r="AE151" s="107"/>
      <c r="AF151" s="92">
        <v>876</v>
      </c>
      <c r="AG151" s="92" t="s">
        <v>623</v>
      </c>
      <c r="AH151" s="92">
        <v>1</v>
      </c>
      <c r="AI151" s="92">
        <v>93000000000</v>
      </c>
      <c r="AJ151" s="92" t="s">
        <v>65</v>
      </c>
      <c r="AK151" s="109">
        <f>Y151+20</f>
        <v>43678</v>
      </c>
      <c r="AL151" s="109">
        <f t="shared" si="45"/>
        <v>43678</v>
      </c>
      <c r="AM151" s="109">
        <v>44711</v>
      </c>
      <c r="AN151" s="8">
        <v>2019</v>
      </c>
      <c r="AO151" s="107"/>
      <c r="AP151" s="107"/>
      <c r="AQ151" s="107"/>
      <c r="AR151" s="107"/>
      <c r="AS151" s="107"/>
      <c r="AT151" s="107"/>
      <c r="AU151" s="107"/>
      <c r="AV151" s="107"/>
      <c r="AW151" s="103" t="s">
        <v>491</v>
      </c>
      <c r="AX151" s="92" t="s">
        <v>631</v>
      </c>
    </row>
    <row r="152" spans="1:51" ht="154.80000000000001" hidden="1" customHeight="1">
      <c r="A152" s="8">
        <v>5.0999999999999996</v>
      </c>
      <c r="B152" s="88" t="s">
        <v>633</v>
      </c>
      <c r="C152" s="8" t="s">
        <v>58</v>
      </c>
      <c r="D152" s="8" t="s">
        <v>58</v>
      </c>
      <c r="E152" s="103" t="s">
        <v>198</v>
      </c>
      <c r="F152" s="8">
        <v>1</v>
      </c>
      <c r="G152" s="92" t="s">
        <v>634</v>
      </c>
      <c r="H152" s="88">
        <v>72</v>
      </c>
      <c r="I152" s="88">
        <v>72.19</v>
      </c>
      <c r="J152" s="88">
        <v>1</v>
      </c>
      <c r="K152" s="88"/>
      <c r="L152" s="20" t="s">
        <v>491</v>
      </c>
      <c r="M152" s="92" t="s">
        <v>635</v>
      </c>
      <c r="N152" s="92" t="s">
        <v>636</v>
      </c>
      <c r="O152" s="90">
        <v>1063.45</v>
      </c>
      <c r="P152" s="90">
        <v>1276.1400000000001</v>
      </c>
      <c r="Q152" s="88"/>
      <c r="R152" s="88">
        <v>1276.1400000000001</v>
      </c>
      <c r="S152" s="88"/>
      <c r="T152" s="88"/>
      <c r="U152" s="20" t="s">
        <v>493</v>
      </c>
      <c r="V152" s="20" t="s">
        <v>255</v>
      </c>
      <c r="W152" s="20" t="s">
        <v>486</v>
      </c>
      <c r="X152" s="91">
        <v>43609</v>
      </c>
      <c r="Y152" s="91">
        <v>43670</v>
      </c>
      <c r="Z152" s="88"/>
      <c r="AA152" s="88"/>
      <c r="AB152" s="88"/>
      <c r="AC152" s="88"/>
      <c r="AD152" s="103" t="str">
        <f>G152</f>
        <v>Выполнение научно-исследовательской работы «Изучение скорости прироста основных видов лесообразующих древесных пород в зависимости от климатических зон и состояния почвы в местах прохождения трасс действующих ВЛ с созданием региональных карт периодичности расчистки просек ВЛ и выдачей рекомендаций по способу выполнения работ»</v>
      </c>
      <c r="AE152" s="88"/>
      <c r="AF152" s="88">
        <v>876</v>
      </c>
      <c r="AG152" s="88" t="s">
        <v>504</v>
      </c>
      <c r="AH152" s="88">
        <v>1</v>
      </c>
      <c r="AI152" s="88" t="s">
        <v>289</v>
      </c>
      <c r="AJ152" s="88" t="s">
        <v>65</v>
      </c>
      <c r="AK152" s="91">
        <v>43709</v>
      </c>
      <c r="AL152" s="91">
        <v>43709</v>
      </c>
      <c r="AM152" s="91">
        <v>44440</v>
      </c>
      <c r="AN152" s="88" t="s">
        <v>637</v>
      </c>
      <c r="AO152" s="88"/>
      <c r="AP152" s="88"/>
      <c r="AQ152" s="92" t="s">
        <v>638</v>
      </c>
      <c r="AR152" s="88"/>
      <c r="AS152" s="88"/>
      <c r="AT152" s="103">
        <v>2021</v>
      </c>
      <c r="AU152" s="88"/>
      <c r="AV152" s="88"/>
      <c r="AW152" s="103" t="s">
        <v>491</v>
      </c>
      <c r="AX152" s="92" t="s">
        <v>639</v>
      </c>
      <c r="AY152">
        <v>280</v>
      </c>
    </row>
    <row r="153" spans="1:51" ht="41.4" hidden="1">
      <c r="A153" s="8">
        <v>7.1</v>
      </c>
      <c r="B153" s="8" t="s">
        <v>641</v>
      </c>
      <c r="C153" s="8" t="s">
        <v>58</v>
      </c>
      <c r="D153" s="8" t="s">
        <v>58</v>
      </c>
      <c r="E153" s="103" t="s">
        <v>198</v>
      </c>
      <c r="F153" s="8">
        <v>1</v>
      </c>
      <c r="G153" s="8" t="s">
        <v>642</v>
      </c>
      <c r="H153" s="88">
        <v>66</v>
      </c>
      <c r="I153" s="88" t="s">
        <v>629</v>
      </c>
      <c r="J153" s="88">
        <v>1</v>
      </c>
      <c r="K153" s="88"/>
      <c r="L153" s="20" t="s">
        <v>491</v>
      </c>
      <c r="M153" s="12" t="s">
        <v>196</v>
      </c>
      <c r="N153" s="88" t="s">
        <v>85</v>
      </c>
      <c r="O153" s="90">
        <v>672.2</v>
      </c>
      <c r="P153" s="90">
        <v>672.2</v>
      </c>
      <c r="Q153" s="88"/>
      <c r="R153" s="88"/>
      <c r="S153" s="88"/>
      <c r="T153" s="88"/>
      <c r="U153" s="20" t="s">
        <v>86</v>
      </c>
      <c r="V153" s="20" t="s">
        <v>58</v>
      </c>
      <c r="W153" s="20" t="s">
        <v>486</v>
      </c>
      <c r="X153" s="91">
        <v>43616</v>
      </c>
      <c r="Y153" s="91">
        <f>X153+65</f>
        <v>43681</v>
      </c>
      <c r="Z153" s="88"/>
      <c r="AA153" s="88"/>
      <c r="AB153" s="88"/>
      <c r="AC153" s="88"/>
      <c r="AD153" s="103" t="str">
        <f>G153</f>
        <v>Добровольное медицинское страхование (ДМС)</v>
      </c>
      <c r="AE153" s="88"/>
      <c r="AF153" s="88">
        <v>876</v>
      </c>
      <c r="AG153" s="88" t="s">
        <v>504</v>
      </c>
      <c r="AH153" s="88">
        <v>1</v>
      </c>
      <c r="AI153" s="88" t="s">
        <v>289</v>
      </c>
      <c r="AJ153" s="88" t="s">
        <v>65</v>
      </c>
      <c r="AK153" s="91">
        <f>Y153+20</f>
        <v>43701</v>
      </c>
      <c r="AL153" s="91">
        <f>AK153</f>
        <v>43701</v>
      </c>
      <c r="AM153" s="91">
        <f>AL153+365</f>
        <v>44066</v>
      </c>
      <c r="AN153" s="88">
        <v>2019</v>
      </c>
      <c r="AO153" s="88"/>
      <c r="AP153" s="88"/>
      <c r="AQ153" s="88"/>
      <c r="AR153" s="88"/>
      <c r="AS153" s="88"/>
      <c r="AT153" s="88"/>
      <c r="AU153" s="88"/>
      <c r="AV153" s="88"/>
      <c r="AW153" s="103" t="s">
        <v>491</v>
      </c>
      <c r="AX153" s="92" t="s">
        <v>643</v>
      </c>
      <c r="AY153">
        <v>281</v>
      </c>
    </row>
    <row r="154" spans="1:51" ht="118.2" hidden="1" customHeight="1">
      <c r="A154" s="98" t="s">
        <v>647</v>
      </c>
      <c r="B154" s="101" t="s">
        <v>648</v>
      </c>
      <c r="C154" s="100" t="s">
        <v>58</v>
      </c>
      <c r="D154" s="100" t="s">
        <v>57</v>
      </c>
      <c r="E154" s="100" t="s">
        <v>525</v>
      </c>
      <c r="F154" s="100">
        <v>1</v>
      </c>
      <c r="G154" s="100" t="s">
        <v>649</v>
      </c>
      <c r="H154" s="101" t="s">
        <v>83</v>
      </c>
      <c r="I154" s="101" t="s">
        <v>84</v>
      </c>
      <c r="J154" s="100">
        <v>2</v>
      </c>
      <c r="K154" s="117"/>
      <c r="L154" s="20" t="s">
        <v>491</v>
      </c>
      <c r="M154" s="100" t="s">
        <v>345</v>
      </c>
      <c r="N154" s="100" t="s">
        <v>62</v>
      </c>
      <c r="O154" s="157">
        <v>14154.683000000001</v>
      </c>
      <c r="P154" s="157">
        <f>O154*1.2</f>
        <v>16985.619600000002</v>
      </c>
      <c r="Q154" s="111"/>
      <c r="R154" s="111"/>
      <c r="S154" s="111"/>
      <c r="T154" s="111"/>
      <c r="U154" s="100" t="s">
        <v>493</v>
      </c>
      <c r="V154" s="100" t="s">
        <v>58</v>
      </c>
      <c r="W154" s="100" t="s">
        <v>486</v>
      </c>
      <c r="X154" s="112">
        <v>43630</v>
      </c>
      <c r="Y154" s="113">
        <f>X154+50</f>
        <v>43680</v>
      </c>
      <c r="AD154" s="100" t="str">
        <f t="shared" ref="AD154:AD156" si="46">G154</f>
        <v>Выполнение работ для технологического присоединения потребителей (СМР) лот №12</v>
      </c>
      <c r="AE154" s="100"/>
      <c r="AF154" s="100">
        <v>876</v>
      </c>
      <c r="AG154" s="100" t="s">
        <v>494</v>
      </c>
      <c r="AH154" s="100">
        <v>1</v>
      </c>
      <c r="AI154" s="114">
        <v>93000000000</v>
      </c>
      <c r="AJ154" s="100" t="s">
        <v>65</v>
      </c>
      <c r="AK154" s="112">
        <f>Y154+20</f>
        <v>43700</v>
      </c>
      <c r="AL154" s="112">
        <f>AK154</f>
        <v>43700</v>
      </c>
      <c r="AM154" s="112">
        <f>AL154+90</f>
        <v>43790</v>
      </c>
      <c r="AN154" s="100">
        <v>2019</v>
      </c>
      <c r="AO154" s="100"/>
      <c r="AP154" s="100"/>
      <c r="AQ154" s="115" t="s">
        <v>650</v>
      </c>
      <c r="AR154" s="100" t="s">
        <v>651</v>
      </c>
      <c r="AS154" s="101">
        <v>2019</v>
      </c>
      <c r="AT154" s="101">
        <v>2019</v>
      </c>
      <c r="AU154" s="116"/>
      <c r="AV154" s="100"/>
      <c r="AW154" s="100" t="s">
        <v>569</v>
      </c>
      <c r="AX154" s="92" t="s">
        <v>652</v>
      </c>
      <c r="AY154">
        <v>282</v>
      </c>
    </row>
    <row r="155" spans="1:51" ht="86.4" hidden="1" customHeight="1">
      <c r="A155" s="99" t="s">
        <v>653</v>
      </c>
      <c r="B155" s="101" t="s">
        <v>654</v>
      </c>
      <c r="C155" s="100" t="s">
        <v>58</v>
      </c>
      <c r="D155" s="100" t="s">
        <v>57</v>
      </c>
      <c r="E155" s="100" t="s">
        <v>525</v>
      </c>
      <c r="F155" s="100">
        <v>1</v>
      </c>
      <c r="G155" s="100" t="s">
        <v>655</v>
      </c>
      <c r="H155" s="98" t="s">
        <v>619</v>
      </c>
      <c r="I155" s="101" t="s">
        <v>620</v>
      </c>
      <c r="J155" s="100">
        <v>2</v>
      </c>
      <c r="K155" s="117"/>
      <c r="L155" s="20" t="s">
        <v>491</v>
      </c>
      <c r="M155" s="100" t="s">
        <v>621</v>
      </c>
      <c r="N155" s="100" t="s">
        <v>622</v>
      </c>
      <c r="O155" s="157">
        <v>4733.3329999999996</v>
      </c>
      <c r="P155" s="157">
        <f>O155*1.2</f>
        <v>5679.9995999999992</v>
      </c>
      <c r="Q155" s="111"/>
      <c r="R155" s="111"/>
      <c r="S155" s="111"/>
      <c r="T155" s="111"/>
      <c r="U155" s="100" t="s">
        <v>195</v>
      </c>
      <c r="V155" s="100" t="s">
        <v>58</v>
      </c>
      <c r="W155" s="100" t="s">
        <v>194</v>
      </c>
      <c r="X155" s="112">
        <v>43627</v>
      </c>
      <c r="Y155" s="113"/>
      <c r="Z155" s="100" t="s">
        <v>656</v>
      </c>
      <c r="AA155" s="100" t="s">
        <v>657</v>
      </c>
      <c r="AB155" s="100">
        <v>7805466686</v>
      </c>
      <c r="AC155" s="100">
        <v>780501001</v>
      </c>
      <c r="AD155" s="100" t="str">
        <f t="shared" si="46"/>
        <v>Осуществление функций строительного контроля за строительством ПС 35/10 кВ, строительством ВЛЭП 35 кВ до проектируемой ПС 35/10 кВ,  установкой  реклоузеров 35 кВ</v>
      </c>
      <c r="AE155" s="100"/>
      <c r="AF155" s="88">
        <v>876</v>
      </c>
      <c r="AG155" s="88" t="s">
        <v>623</v>
      </c>
      <c r="AH155" s="100">
        <v>1</v>
      </c>
      <c r="AI155" s="114">
        <v>93000000000</v>
      </c>
      <c r="AJ155" s="100" t="s">
        <v>65</v>
      </c>
      <c r="AK155" s="112">
        <v>43630</v>
      </c>
      <c r="AL155" s="112">
        <f>AK155</f>
        <v>43630</v>
      </c>
      <c r="AM155" s="112">
        <f>AL155+135</f>
        <v>43765</v>
      </c>
      <c r="AN155" s="100">
        <v>2019</v>
      </c>
      <c r="AO155" s="100"/>
      <c r="AP155" s="100"/>
      <c r="AQ155" s="100" t="s">
        <v>625</v>
      </c>
      <c r="AR155" s="100" t="s">
        <v>658</v>
      </c>
      <c r="AS155" s="101">
        <v>2019</v>
      </c>
      <c r="AT155" s="101">
        <v>2019</v>
      </c>
      <c r="AU155" s="116"/>
      <c r="AV155" s="100"/>
      <c r="AW155" s="100" t="s">
        <v>491</v>
      </c>
      <c r="AX155" s="92" t="s">
        <v>652</v>
      </c>
      <c r="AY155">
        <v>283</v>
      </c>
    </row>
    <row r="156" spans="1:51" ht="95.4" hidden="1" customHeight="1">
      <c r="A156" s="99" t="s">
        <v>659</v>
      </c>
      <c r="B156" s="101" t="s">
        <v>660</v>
      </c>
      <c r="C156" s="100" t="s">
        <v>58</v>
      </c>
      <c r="D156" s="100" t="s">
        <v>57</v>
      </c>
      <c r="E156" s="100" t="s">
        <v>525</v>
      </c>
      <c r="F156" s="100">
        <v>1</v>
      </c>
      <c r="G156" s="100" t="s">
        <v>661</v>
      </c>
      <c r="H156" s="98" t="s">
        <v>662</v>
      </c>
      <c r="I156" s="101" t="s">
        <v>663</v>
      </c>
      <c r="J156" s="100">
        <v>1</v>
      </c>
      <c r="K156" s="117"/>
      <c r="L156" s="20" t="s">
        <v>491</v>
      </c>
      <c r="M156" s="100" t="s">
        <v>621</v>
      </c>
      <c r="N156" s="100" t="s">
        <v>622</v>
      </c>
      <c r="O156" s="157">
        <v>2139.221</v>
      </c>
      <c r="P156" s="157">
        <f>O156</f>
        <v>2139.221</v>
      </c>
      <c r="Q156" s="111"/>
      <c r="R156" s="111"/>
      <c r="S156" s="111"/>
      <c r="T156" s="111"/>
      <c r="U156" s="100" t="s">
        <v>195</v>
      </c>
      <c r="V156" s="100" t="s">
        <v>58</v>
      </c>
      <c r="W156" s="100" t="s">
        <v>194</v>
      </c>
      <c r="X156" s="112">
        <v>43627</v>
      </c>
      <c r="Y156" s="113"/>
      <c r="Z156" s="100" t="s">
        <v>656</v>
      </c>
      <c r="AA156" s="100" t="s">
        <v>664</v>
      </c>
      <c r="AB156" s="100">
        <v>7825004658</v>
      </c>
      <c r="AC156" s="100">
        <v>784101001</v>
      </c>
      <c r="AD156" s="100" t="str">
        <f t="shared" si="46"/>
        <v xml:space="preserve">выполнение работ по проведению научно-исследовательских археологических (надзорных) работ при выполнении работ по титулу " Реконструкция ВЛ 35 кВ Кызылская-Зубовка с отпайкой на ПС 35 кВ Птицефабрика (Т-1) с выносом трассы ВЛ, ВЛ 35 кВ Кызылская-Суг-Бажи (Т-2) с выносом трассы ВЛ, демонтаж ПС 35 кВ Птицефабрика, строительство новой ПС 35 кВ, комплексная реконструкция существующих распределительных электрических сетей  0,4 – 10 кВ п.г.т. Каа – Хем с заменой ТП 0,4-10 кВ, заменой опор и провода, выносом трассы ВЛ", производимых Заказчиком на объекте, расположенном по адресу: Республика Тыва, Кызылский район, пгт. Каа-Хем. </v>
      </c>
      <c r="AE156" s="100"/>
      <c r="AF156" s="88">
        <v>876</v>
      </c>
      <c r="AG156" s="88" t="s">
        <v>623</v>
      </c>
      <c r="AH156" s="100">
        <v>1</v>
      </c>
      <c r="AI156" s="114">
        <v>93000000000</v>
      </c>
      <c r="AJ156" s="100" t="s">
        <v>65</v>
      </c>
      <c r="AK156" s="112">
        <v>43630</v>
      </c>
      <c r="AL156" s="112">
        <f>AK156</f>
        <v>43630</v>
      </c>
      <c r="AM156" s="112">
        <f>AL156+55</f>
        <v>43685</v>
      </c>
      <c r="AN156" s="100">
        <v>2019</v>
      </c>
      <c r="AO156" s="100"/>
      <c r="AP156" s="100" t="s">
        <v>665</v>
      </c>
      <c r="AQ156" s="100" t="s">
        <v>625</v>
      </c>
      <c r="AR156" s="100" t="s">
        <v>658</v>
      </c>
      <c r="AS156" s="101">
        <v>2019</v>
      </c>
      <c r="AT156" s="101">
        <v>2019</v>
      </c>
      <c r="AU156" s="116"/>
      <c r="AV156" s="100"/>
      <c r="AW156" s="100" t="s">
        <v>491</v>
      </c>
      <c r="AX156" s="92" t="s">
        <v>652</v>
      </c>
      <c r="AY156">
        <v>284</v>
      </c>
    </row>
    <row r="157" spans="1:51" ht="55.2" hidden="1">
      <c r="A157" s="99" t="s">
        <v>667</v>
      </c>
      <c r="B157" s="101" t="s">
        <v>668</v>
      </c>
      <c r="C157" s="100" t="s">
        <v>58</v>
      </c>
      <c r="D157" s="100" t="s">
        <v>57</v>
      </c>
      <c r="E157" s="100" t="s">
        <v>525</v>
      </c>
      <c r="F157" s="100">
        <v>1</v>
      </c>
      <c r="G157" s="100" t="s">
        <v>669</v>
      </c>
      <c r="H157" s="99" t="s">
        <v>670</v>
      </c>
      <c r="I157" s="99" t="s">
        <v>670</v>
      </c>
      <c r="J157" s="100">
        <v>1</v>
      </c>
      <c r="K157" s="100"/>
      <c r="L157" s="100" t="s">
        <v>491</v>
      </c>
      <c r="M157" s="100" t="s">
        <v>671</v>
      </c>
      <c r="N157" s="100" t="s">
        <v>622</v>
      </c>
      <c r="O157" s="157">
        <v>1359.683</v>
      </c>
      <c r="P157" s="90">
        <f>O157*1.2</f>
        <v>1631.6196</v>
      </c>
      <c r="Q157" s="88"/>
      <c r="R157" s="88"/>
      <c r="S157" s="88"/>
      <c r="T157" s="88"/>
      <c r="U157" s="100" t="s">
        <v>86</v>
      </c>
      <c r="V157" s="100" t="s">
        <v>58</v>
      </c>
      <c r="W157" s="100" t="s">
        <v>486</v>
      </c>
      <c r="X157" s="112">
        <v>43644</v>
      </c>
      <c r="Y157" s="113">
        <f>X157+45</f>
        <v>43689</v>
      </c>
      <c r="Z157" s="88"/>
      <c r="AA157" s="88"/>
      <c r="AB157" s="88"/>
      <c r="AC157" s="88"/>
      <c r="AD157" s="100" t="str">
        <f>G157</f>
        <v>Разработка ПСД на организацию каналов  связи для централизации функций ОТиСУ</v>
      </c>
      <c r="AE157" s="100"/>
      <c r="AF157" s="88">
        <v>876</v>
      </c>
      <c r="AG157" s="88" t="s">
        <v>64</v>
      </c>
      <c r="AH157" s="100">
        <v>1</v>
      </c>
      <c r="AI157" s="114">
        <v>93000000000</v>
      </c>
      <c r="AJ157" s="100" t="s">
        <v>65</v>
      </c>
      <c r="AK157" s="112">
        <f>Y157+20</f>
        <v>43709</v>
      </c>
      <c r="AL157" s="112">
        <f>AK157</f>
        <v>43709</v>
      </c>
      <c r="AM157" s="112">
        <f>AL157+90</f>
        <v>43799</v>
      </c>
      <c r="AN157" s="100">
        <v>2019</v>
      </c>
      <c r="AO157" s="88"/>
      <c r="AP157" s="88"/>
      <c r="AQ157" s="100" t="s">
        <v>672</v>
      </c>
      <c r="AR157" s="100" t="s">
        <v>673</v>
      </c>
      <c r="AS157" s="101">
        <v>2019</v>
      </c>
      <c r="AT157" s="101">
        <v>2020</v>
      </c>
      <c r="AU157" s="116"/>
      <c r="AV157" s="100"/>
      <c r="AW157" s="100" t="s">
        <v>491</v>
      </c>
      <c r="AX157" s="92" t="s">
        <v>674</v>
      </c>
      <c r="AY157">
        <v>285</v>
      </c>
    </row>
    <row r="158" spans="1:51" s="118" customFormat="1" ht="88.2" hidden="1" customHeight="1">
      <c r="A158" s="92">
        <v>3.2</v>
      </c>
      <c r="B158" s="92" t="s">
        <v>675</v>
      </c>
      <c r="C158" s="92" t="s">
        <v>58</v>
      </c>
      <c r="D158" s="92" t="s">
        <v>100</v>
      </c>
      <c r="E158" s="92" t="s">
        <v>59</v>
      </c>
      <c r="F158" s="92">
        <v>1</v>
      </c>
      <c r="G158" s="8" t="s">
        <v>676</v>
      </c>
      <c r="H158" s="92" t="s">
        <v>613</v>
      </c>
      <c r="I158" s="92" t="s">
        <v>677</v>
      </c>
      <c r="J158" s="92">
        <v>1</v>
      </c>
      <c r="K158" s="92"/>
      <c r="L158" s="92" t="s">
        <v>97</v>
      </c>
      <c r="M158" s="92" t="s">
        <v>196</v>
      </c>
      <c r="N158" s="92" t="s">
        <v>202</v>
      </c>
      <c r="O158" s="94">
        <v>239</v>
      </c>
      <c r="P158" s="94">
        <v>286.8</v>
      </c>
      <c r="Q158" s="92"/>
      <c r="R158" s="92"/>
      <c r="S158" s="92"/>
      <c r="T158" s="92"/>
      <c r="U158" s="20" t="s">
        <v>485</v>
      </c>
      <c r="V158" s="20" t="s">
        <v>58</v>
      </c>
      <c r="W158" s="20" t="s">
        <v>486</v>
      </c>
      <c r="X158" s="19">
        <v>43677</v>
      </c>
      <c r="Y158" s="19">
        <f t="shared" ref="Y158" si="47">X158+45</f>
        <v>43722</v>
      </c>
      <c r="Z158" s="92"/>
      <c r="AA158" s="92"/>
      <c r="AB158" s="92"/>
      <c r="AC158" s="92"/>
      <c r="AD158" s="20" t="str">
        <f t="shared" ref="AD158:AD159" si="48">G158</f>
        <v>Поставка терминалов защиты, автоматики, управления и сигнализации секционного выключателя, ввода (БЭ2502А0201-2704 УХЛЗ.1, БЭ2502А0303-27Е4 УХЛЗ.1)</v>
      </c>
      <c r="AE158" s="20" t="s">
        <v>63</v>
      </c>
      <c r="AF158" s="20">
        <v>796</v>
      </c>
      <c r="AG158" s="20" t="s">
        <v>64</v>
      </c>
      <c r="AH158" s="20">
        <v>3</v>
      </c>
      <c r="AI158" s="20">
        <v>93000000000</v>
      </c>
      <c r="AJ158" s="20" t="s">
        <v>65</v>
      </c>
      <c r="AK158" s="19">
        <f t="shared" ref="AK158" si="49">Y158+20</f>
        <v>43742</v>
      </c>
      <c r="AL158" s="19">
        <f t="shared" ref="AL158" si="50">AK158</f>
        <v>43742</v>
      </c>
      <c r="AM158" s="19">
        <f t="shared" ref="AM158" si="51">AL158+30</f>
        <v>43772</v>
      </c>
      <c r="AN158" s="20">
        <v>2019</v>
      </c>
      <c r="AO158" s="20"/>
      <c r="AP158" s="20"/>
      <c r="AQ158" s="20"/>
      <c r="AR158" s="20"/>
      <c r="AS158" s="37"/>
      <c r="AT158" s="37"/>
      <c r="AU158" s="20"/>
      <c r="AV158" s="20"/>
      <c r="AW158" s="20" t="s">
        <v>491</v>
      </c>
      <c r="AX158" s="92" t="s">
        <v>678</v>
      </c>
      <c r="AY158" s="118">
        <v>286</v>
      </c>
    </row>
    <row r="159" spans="1:51" ht="79.8" hidden="1" customHeight="1">
      <c r="A159" s="88">
        <v>7.1</v>
      </c>
      <c r="B159" s="101" t="s">
        <v>681</v>
      </c>
      <c r="C159" s="92" t="s">
        <v>58</v>
      </c>
      <c r="D159" s="88" t="s">
        <v>682</v>
      </c>
      <c r="E159" s="100" t="s">
        <v>198</v>
      </c>
      <c r="F159" s="100">
        <v>1</v>
      </c>
      <c r="G159" s="8" t="s">
        <v>683</v>
      </c>
      <c r="H159" s="88" t="s">
        <v>620</v>
      </c>
      <c r="I159" s="88" t="s">
        <v>619</v>
      </c>
      <c r="J159" s="88">
        <v>2</v>
      </c>
      <c r="K159" s="88"/>
      <c r="L159" s="20" t="s">
        <v>491</v>
      </c>
      <c r="M159" s="88" t="s">
        <v>196</v>
      </c>
      <c r="N159" s="100" t="s">
        <v>85</v>
      </c>
      <c r="O159" s="90">
        <v>4320</v>
      </c>
      <c r="P159" s="90">
        <v>5184</v>
      </c>
      <c r="Q159" s="88">
        <v>0</v>
      </c>
      <c r="R159" s="88">
        <v>0</v>
      </c>
      <c r="S159" s="88"/>
      <c r="T159" s="90">
        <v>5184</v>
      </c>
      <c r="U159" s="100" t="s">
        <v>86</v>
      </c>
      <c r="V159" s="88" t="s">
        <v>58</v>
      </c>
      <c r="W159" s="88" t="s">
        <v>486</v>
      </c>
      <c r="X159" s="91">
        <v>43677</v>
      </c>
      <c r="Y159" s="91">
        <v>43707</v>
      </c>
      <c r="Z159" s="88"/>
      <c r="AA159" s="88"/>
      <c r="AB159" s="88"/>
      <c r="AC159" s="88"/>
      <c r="AD159" s="100" t="str">
        <f t="shared" si="48"/>
        <v xml:space="preserve">Разработка комплексной программы развития электрических сетей напряжением 35 кВ и выше на территории Республики Тыва </v>
      </c>
      <c r="AE159" s="88"/>
      <c r="AF159" s="119">
        <v>876</v>
      </c>
      <c r="AG159" s="20" t="s">
        <v>344</v>
      </c>
      <c r="AH159" s="119">
        <v>1</v>
      </c>
      <c r="AI159" s="119">
        <v>93000000000</v>
      </c>
      <c r="AJ159" s="120" t="s">
        <v>65</v>
      </c>
      <c r="AK159" s="121">
        <f>Y159+20</f>
        <v>43727</v>
      </c>
      <c r="AL159" s="121">
        <f>AK159</f>
        <v>43727</v>
      </c>
      <c r="AM159" s="122">
        <v>43886</v>
      </c>
      <c r="AN159" s="88" t="s">
        <v>684</v>
      </c>
      <c r="AO159" s="88"/>
      <c r="AP159" s="88"/>
      <c r="AQ159" s="88"/>
      <c r="AR159" s="88"/>
      <c r="AS159" s="88"/>
      <c r="AT159" s="88"/>
      <c r="AU159" s="88"/>
      <c r="AV159" s="88"/>
      <c r="AW159" s="20" t="s">
        <v>491</v>
      </c>
      <c r="AX159" s="92" t="s">
        <v>685</v>
      </c>
      <c r="AY159">
        <v>287</v>
      </c>
    </row>
    <row r="160" spans="1:51" ht="58.8" hidden="1" customHeight="1">
      <c r="A160" s="88">
        <v>7.1</v>
      </c>
      <c r="B160" s="101" t="s">
        <v>690</v>
      </c>
      <c r="C160" s="8" t="s">
        <v>58</v>
      </c>
      <c r="D160" s="8" t="s">
        <v>686</v>
      </c>
      <c r="E160" s="8" t="s">
        <v>198</v>
      </c>
      <c r="F160" s="123">
        <v>1</v>
      </c>
      <c r="G160" s="8" t="s">
        <v>687</v>
      </c>
      <c r="H160" s="8" t="s">
        <v>688</v>
      </c>
      <c r="I160" s="8" t="s">
        <v>689</v>
      </c>
      <c r="J160" s="8">
        <v>2</v>
      </c>
      <c r="K160" s="88"/>
      <c r="L160" s="100" t="s">
        <v>97</v>
      </c>
      <c r="M160" s="12" t="s">
        <v>196</v>
      </c>
      <c r="N160" s="92" t="s">
        <v>202</v>
      </c>
      <c r="O160" s="90">
        <v>331.8</v>
      </c>
      <c r="P160" s="90">
        <f>O160*1.2</f>
        <v>398.16</v>
      </c>
      <c r="Q160" s="88"/>
      <c r="R160" s="88"/>
      <c r="S160" s="88"/>
      <c r="T160" s="88"/>
      <c r="U160" s="100" t="s">
        <v>86</v>
      </c>
      <c r="V160" s="88" t="s">
        <v>58</v>
      </c>
      <c r="W160" s="88" t="s">
        <v>486</v>
      </c>
      <c r="X160" s="91">
        <v>43677</v>
      </c>
      <c r="Y160" s="91">
        <v>43707</v>
      </c>
      <c r="Z160" s="88"/>
      <c r="AA160" s="88"/>
      <c r="AB160" s="88"/>
      <c r="AC160" s="88"/>
      <c r="AD160" s="100" t="str">
        <f>G160</f>
        <v>Комплекс кадастровых работ по технической инвентаризации  под электросетевыми объектами АО «Тываэнерго»</v>
      </c>
      <c r="AE160" s="88"/>
      <c r="AF160" s="20">
        <v>876</v>
      </c>
      <c r="AG160" s="20" t="s">
        <v>344</v>
      </c>
      <c r="AH160" s="12">
        <v>1</v>
      </c>
      <c r="AI160" s="12">
        <v>93000000000</v>
      </c>
      <c r="AJ160" s="12" t="s">
        <v>192</v>
      </c>
      <c r="AK160" s="112">
        <v>43666</v>
      </c>
      <c r="AL160" s="112">
        <v>43666</v>
      </c>
      <c r="AM160" s="28">
        <v>43799</v>
      </c>
      <c r="AN160" s="13">
        <v>2019</v>
      </c>
      <c r="AO160" s="88"/>
      <c r="AP160" s="88"/>
      <c r="AQ160" s="88"/>
      <c r="AR160" s="88"/>
      <c r="AS160" s="88"/>
      <c r="AT160" s="88"/>
      <c r="AU160" s="88"/>
      <c r="AV160" s="88"/>
      <c r="AW160" s="20" t="s">
        <v>491</v>
      </c>
      <c r="AX160" s="92" t="s">
        <v>685</v>
      </c>
      <c r="AY160">
        <v>288</v>
      </c>
    </row>
    <row r="161" spans="1:16380" s="1" customFormat="1" ht="55.2" hidden="1">
      <c r="A161" s="31">
        <v>7.2</v>
      </c>
      <c r="B161" s="8" t="s">
        <v>691</v>
      </c>
      <c r="C161" s="8" t="s">
        <v>58</v>
      </c>
      <c r="D161" s="8" t="s">
        <v>58</v>
      </c>
      <c r="E161" s="88" t="s">
        <v>59</v>
      </c>
      <c r="F161" s="8">
        <v>1</v>
      </c>
      <c r="G161" s="8" t="s">
        <v>594</v>
      </c>
      <c r="H161" s="12" t="s">
        <v>595</v>
      </c>
      <c r="I161" s="12" t="s">
        <v>596</v>
      </c>
      <c r="J161" s="12" t="s">
        <v>69</v>
      </c>
      <c r="K161" s="12"/>
      <c r="L161" s="20" t="s">
        <v>97</v>
      </c>
      <c r="M161" s="12" t="s">
        <v>196</v>
      </c>
      <c r="N161" s="20" t="s">
        <v>62</v>
      </c>
      <c r="O161" s="34">
        <v>97.022999999999996</v>
      </c>
      <c r="P161" s="38">
        <f t="shared" ref="P161" si="52">O161*1.2</f>
        <v>116.42759999999998</v>
      </c>
      <c r="Q161" s="88"/>
      <c r="R161" s="88"/>
      <c r="S161" s="88"/>
      <c r="T161" s="88"/>
      <c r="U161" s="20" t="s">
        <v>485</v>
      </c>
      <c r="V161" s="20" t="s">
        <v>58</v>
      </c>
      <c r="W161" s="20" t="s">
        <v>486</v>
      </c>
      <c r="X161" s="19">
        <v>43677</v>
      </c>
      <c r="Y161" s="29">
        <f t="shared" ref="Y161:Y162" si="53">X161+45</f>
        <v>43722</v>
      </c>
      <c r="Z161" s="88"/>
      <c r="AA161" s="88"/>
      <c r="AB161" s="88"/>
      <c r="AC161" s="88"/>
      <c r="AD161" s="20" t="s">
        <v>597</v>
      </c>
      <c r="AE161" s="20" t="s">
        <v>598</v>
      </c>
      <c r="AF161" s="20" t="s">
        <v>299</v>
      </c>
      <c r="AG161" s="20" t="s">
        <v>64</v>
      </c>
      <c r="AH161" s="20">
        <v>60</v>
      </c>
      <c r="AI161" s="26" t="s">
        <v>289</v>
      </c>
      <c r="AJ161" s="20" t="s">
        <v>65</v>
      </c>
      <c r="AK161" s="19">
        <f t="shared" ref="AK161" si="54">Y161+20</f>
        <v>43742</v>
      </c>
      <c r="AL161" s="19">
        <f t="shared" ref="AL161" si="55">AK161</f>
        <v>43742</v>
      </c>
      <c r="AM161" s="19">
        <f t="shared" ref="AM161" si="56">AL161+30</f>
        <v>43772</v>
      </c>
      <c r="AN161" s="20">
        <v>2019</v>
      </c>
      <c r="AO161" s="88"/>
      <c r="AP161" s="88"/>
      <c r="AQ161" s="88"/>
      <c r="AR161" s="88"/>
      <c r="AS161" s="88"/>
      <c r="AT161" s="88"/>
      <c r="AU161" s="88"/>
      <c r="AV161" s="88"/>
      <c r="AW161" s="20" t="s">
        <v>491</v>
      </c>
      <c r="AX161" s="92" t="s">
        <v>685</v>
      </c>
      <c r="AY161" s="1">
        <v>289</v>
      </c>
    </row>
    <row r="162" spans="1:16380" s="124" customFormat="1" ht="109.2" hidden="1">
      <c r="A162" s="125">
        <v>7.1</v>
      </c>
      <c r="B162" s="126" t="s">
        <v>693</v>
      </c>
      <c r="C162" s="31" t="s">
        <v>58</v>
      </c>
      <c r="D162" s="31" t="s">
        <v>58</v>
      </c>
      <c r="E162" s="125" t="s">
        <v>198</v>
      </c>
      <c r="F162" s="125">
        <v>1</v>
      </c>
      <c r="G162" s="31" t="s">
        <v>694</v>
      </c>
      <c r="H162" s="87" t="s">
        <v>688</v>
      </c>
      <c r="I162" s="87" t="s">
        <v>689</v>
      </c>
      <c r="J162" s="127">
        <v>2</v>
      </c>
      <c r="K162" s="125"/>
      <c r="L162" s="125" t="s">
        <v>97</v>
      </c>
      <c r="M162" s="128" t="s">
        <v>196</v>
      </c>
      <c r="N162" s="128" t="s">
        <v>695</v>
      </c>
      <c r="O162" s="156">
        <v>1286.21</v>
      </c>
      <c r="P162" s="156">
        <v>1286.21</v>
      </c>
      <c r="Q162" s="125"/>
      <c r="R162" s="125"/>
      <c r="S162" s="125"/>
      <c r="T162" s="125"/>
      <c r="U162" s="125" t="s">
        <v>86</v>
      </c>
      <c r="V162" s="20" t="s">
        <v>58</v>
      </c>
      <c r="W162" s="20" t="s">
        <v>486</v>
      </c>
      <c r="X162" s="129">
        <v>43677</v>
      </c>
      <c r="Y162" s="129">
        <f t="shared" si="53"/>
        <v>43722</v>
      </c>
      <c r="Z162" s="125"/>
      <c r="AA162" s="125"/>
      <c r="AB162" s="125"/>
      <c r="AC162" s="125"/>
      <c r="AD162" s="128" t="s">
        <v>696</v>
      </c>
      <c r="AE162" s="125"/>
      <c r="AF162" s="125">
        <v>876</v>
      </c>
      <c r="AG162" s="125" t="s">
        <v>697</v>
      </c>
      <c r="AH162" s="125">
        <v>97.850999999999999</v>
      </c>
      <c r="AI162" s="130">
        <v>93000000000</v>
      </c>
      <c r="AJ162" s="128" t="s">
        <v>65</v>
      </c>
      <c r="AK162" s="129">
        <f>Y162+20</f>
        <v>43742</v>
      </c>
      <c r="AL162" s="129">
        <f>AK162</f>
        <v>43742</v>
      </c>
      <c r="AM162" s="129">
        <f>AL162+365</f>
        <v>44107</v>
      </c>
      <c r="AN162" s="128">
        <v>2019</v>
      </c>
      <c r="AO162" s="125"/>
      <c r="AP162" s="125"/>
      <c r="AQ162" s="125"/>
      <c r="AR162" s="125"/>
      <c r="AS162" s="125"/>
      <c r="AT162" s="125"/>
      <c r="AU162" s="125"/>
      <c r="AV162" s="125"/>
      <c r="AW162" s="125" t="s">
        <v>491</v>
      </c>
      <c r="AX162" s="92" t="s">
        <v>698</v>
      </c>
      <c r="AY162" s="124">
        <v>290</v>
      </c>
    </row>
    <row r="163" spans="1:16380" s="128" customFormat="1" ht="60.6" hidden="1" customHeight="1">
      <c r="A163" s="131" t="s">
        <v>647</v>
      </c>
      <c r="B163" s="87" t="s">
        <v>699</v>
      </c>
      <c r="C163" s="128" t="s">
        <v>58</v>
      </c>
      <c r="D163" s="128" t="s">
        <v>57</v>
      </c>
      <c r="E163" s="128" t="s">
        <v>525</v>
      </c>
      <c r="F163" s="128">
        <v>1</v>
      </c>
      <c r="G163" s="128" t="s">
        <v>700</v>
      </c>
      <c r="H163" s="87" t="s">
        <v>83</v>
      </c>
      <c r="I163" s="87" t="s">
        <v>84</v>
      </c>
      <c r="J163" s="128">
        <v>2</v>
      </c>
      <c r="L163" s="125" t="s">
        <v>97</v>
      </c>
      <c r="M163" s="128" t="s">
        <v>345</v>
      </c>
      <c r="N163" s="128" t="s">
        <v>622</v>
      </c>
      <c r="O163" s="156">
        <v>3895.2984000000001</v>
      </c>
      <c r="P163" s="156">
        <f>O163*1.2</f>
        <v>4674.35808</v>
      </c>
      <c r="Q163" s="89"/>
      <c r="R163" s="89"/>
      <c r="S163" s="89"/>
      <c r="T163" s="89"/>
      <c r="U163" s="125" t="s">
        <v>86</v>
      </c>
      <c r="V163" s="128" t="s">
        <v>58</v>
      </c>
      <c r="W163" s="128" t="s">
        <v>486</v>
      </c>
      <c r="X163" s="129">
        <v>43686</v>
      </c>
      <c r="Y163" s="132">
        <f>X163+50</f>
        <v>43736</v>
      </c>
      <c r="AD163" s="128" t="str">
        <f t="shared" ref="AD163:AD164" si="57">G163</f>
        <v>Выполнение работ для технологического присоединения потребителей (СМР) лот №13</v>
      </c>
      <c r="AF163" s="128">
        <v>876</v>
      </c>
      <c r="AG163" s="128" t="s">
        <v>494</v>
      </c>
      <c r="AH163" s="128">
        <v>1</v>
      </c>
      <c r="AI163" s="130">
        <v>93000000000</v>
      </c>
      <c r="AJ163" s="128" t="s">
        <v>65</v>
      </c>
      <c r="AK163" s="129">
        <f>Y163+20</f>
        <v>43756</v>
      </c>
      <c r="AL163" s="129">
        <f>AK163</f>
        <v>43756</v>
      </c>
      <c r="AM163" s="129">
        <f>AL163+60</f>
        <v>43816</v>
      </c>
      <c r="AN163" s="128">
        <v>2019</v>
      </c>
      <c r="AQ163" s="133" t="s">
        <v>701</v>
      </c>
      <c r="AR163" s="128" t="s">
        <v>67</v>
      </c>
      <c r="AS163" s="87">
        <v>2019</v>
      </c>
      <c r="AT163" s="87">
        <v>2019</v>
      </c>
      <c r="AU163" s="134"/>
      <c r="AW163" s="128" t="s">
        <v>569</v>
      </c>
      <c r="AX163" s="128" t="s">
        <v>702</v>
      </c>
      <c r="AY163" s="135">
        <v>291</v>
      </c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</row>
    <row r="164" spans="1:16380" s="128" customFormat="1" ht="134.25" hidden="1" customHeight="1">
      <c r="A164" s="138" t="s">
        <v>647</v>
      </c>
      <c r="B164" s="139" t="s">
        <v>703</v>
      </c>
      <c r="C164" s="140" t="s">
        <v>58</v>
      </c>
      <c r="D164" s="140" t="s">
        <v>57</v>
      </c>
      <c r="E164" s="140" t="s">
        <v>525</v>
      </c>
      <c r="F164" s="140">
        <v>1</v>
      </c>
      <c r="G164" s="140" t="s">
        <v>704</v>
      </c>
      <c r="H164" s="139" t="s">
        <v>705</v>
      </c>
      <c r="I164" s="139" t="s">
        <v>705</v>
      </c>
      <c r="J164" s="140">
        <v>2</v>
      </c>
      <c r="K164" s="140"/>
      <c r="L164" s="141" t="s">
        <v>97</v>
      </c>
      <c r="M164" s="140" t="s">
        <v>615</v>
      </c>
      <c r="N164" s="140" t="s">
        <v>85</v>
      </c>
      <c r="O164" s="158">
        <v>4138.94254</v>
      </c>
      <c r="P164" s="158">
        <f>O164*1.2</f>
        <v>4966.7310479999996</v>
      </c>
      <c r="Q164" s="142"/>
      <c r="R164" s="142"/>
      <c r="S164" s="142"/>
      <c r="T164" s="142"/>
      <c r="U164" s="140" t="s">
        <v>86</v>
      </c>
      <c r="V164" s="140" t="s">
        <v>58</v>
      </c>
      <c r="W164" s="140" t="s">
        <v>486</v>
      </c>
      <c r="X164" s="143">
        <v>43678</v>
      </c>
      <c r="Y164" s="144">
        <f>X164+40</f>
        <v>43718</v>
      </c>
      <c r="Z164" s="140"/>
      <c r="AA164" s="140"/>
      <c r="AB164" s="140"/>
      <c r="AC164" s="140"/>
      <c r="AD164" s="140" t="str">
        <f t="shared" si="57"/>
        <v>Создание системы телемеханики и организация цифровых каналов связи на ПС 110 кВ «Балгазын»</v>
      </c>
      <c r="AE164" s="140"/>
      <c r="AF164" s="140">
        <v>876</v>
      </c>
      <c r="AG164" s="140" t="s">
        <v>494</v>
      </c>
      <c r="AH164" s="140">
        <v>1</v>
      </c>
      <c r="AI164" s="145">
        <v>93000000000</v>
      </c>
      <c r="AJ164" s="140" t="s">
        <v>65</v>
      </c>
      <c r="AK164" s="143">
        <f>Y164+20</f>
        <v>43738</v>
      </c>
      <c r="AL164" s="143">
        <f>AK164</f>
        <v>43738</v>
      </c>
      <c r="AM164" s="143">
        <f>AL164+90</f>
        <v>43828</v>
      </c>
      <c r="AN164" s="140">
        <v>2019</v>
      </c>
      <c r="AO164" s="140"/>
      <c r="AP164" s="140"/>
      <c r="AQ164" s="140" t="s">
        <v>706</v>
      </c>
      <c r="AR164" s="137" t="s">
        <v>707</v>
      </c>
      <c r="AS164" s="139">
        <v>2019</v>
      </c>
      <c r="AT164" s="139">
        <v>2019</v>
      </c>
      <c r="AU164" s="146"/>
      <c r="AV164" s="140"/>
      <c r="AW164" s="140" t="s">
        <v>491</v>
      </c>
      <c r="AX164" s="140" t="s">
        <v>702</v>
      </c>
      <c r="AY164" s="135">
        <v>292</v>
      </c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</row>
    <row r="165" spans="1:16380" s="152" customFormat="1" ht="86.4" hidden="1" customHeight="1">
      <c r="A165" s="148">
        <v>2.1</v>
      </c>
      <c r="B165" s="148" t="s">
        <v>709</v>
      </c>
      <c r="C165" s="128" t="s">
        <v>58</v>
      </c>
      <c r="D165" s="128" t="s">
        <v>57</v>
      </c>
      <c r="E165" s="128" t="s">
        <v>525</v>
      </c>
      <c r="F165" s="128">
        <v>1</v>
      </c>
      <c r="G165" s="125" t="s">
        <v>710</v>
      </c>
      <c r="H165" s="125" t="s">
        <v>83</v>
      </c>
      <c r="I165" s="125" t="s">
        <v>708</v>
      </c>
      <c r="J165" s="148">
        <v>2</v>
      </c>
      <c r="K165" s="148"/>
      <c r="L165" s="147" t="s">
        <v>491</v>
      </c>
      <c r="M165" s="128" t="s">
        <v>711</v>
      </c>
      <c r="N165" s="128" t="s">
        <v>85</v>
      </c>
      <c r="O165" s="149">
        <v>3011.884</v>
      </c>
      <c r="P165" s="149">
        <f>O165*1.2</f>
        <v>3614.2608</v>
      </c>
      <c r="Q165" s="148"/>
      <c r="R165" s="148"/>
      <c r="S165" s="148"/>
      <c r="T165" s="148"/>
      <c r="U165" s="128" t="s">
        <v>86</v>
      </c>
      <c r="V165" s="128" t="s">
        <v>58</v>
      </c>
      <c r="W165" s="128" t="s">
        <v>486</v>
      </c>
      <c r="X165" s="150">
        <v>43707</v>
      </c>
      <c r="Y165" s="150">
        <f>X165+45</f>
        <v>43752</v>
      </c>
      <c r="Z165" s="148"/>
      <c r="AA165" s="148"/>
      <c r="AB165" s="148"/>
      <c r="AC165" s="148"/>
      <c r="AD165" s="125" t="str">
        <f>G165</f>
        <v>Поставка оборудования АИИС КУЭ, выполнение электро-
монтажных и пуско-наладочных работ</v>
      </c>
      <c r="AE165" s="148"/>
      <c r="AF165" s="128">
        <v>876</v>
      </c>
      <c r="AG165" s="128" t="s">
        <v>494</v>
      </c>
      <c r="AH165" s="128">
        <v>1</v>
      </c>
      <c r="AI165" s="130">
        <v>93000000000</v>
      </c>
      <c r="AJ165" s="128" t="s">
        <v>65</v>
      </c>
      <c r="AK165" s="150">
        <f>Y165+20</f>
        <v>43772</v>
      </c>
      <c r="AL165" s="129">
        <f>AK165</f>
        <v>43772</v>
      </c>
      <c r="AM165" s="150">
        <f>AL165+60</f>
        <v>43832</v>
      </c>
      <c r="AN165" s="128">
        <v>2019</v>
      </c>
      <c r="AO165" s="148"/>
      <c r="AP165" s="148"/>
      <c r="AQ165" s="151" t="s">
        <v>712</v>
      </c>
      <c r="AR165" s="125" t="s">
        <v>713</v>
      </c>
      <c r="AS165" s="148">
        <v>2019</v>
      </c>
      <c r="AT165" s="148">
        <v>2019</v>
      </c>
      <c r="AU165" s="148"/>
      <c r="AV165" s="148"/>
      <c r="AW165" s="148" t="s">
        <v>491</v>
      </c>
      <c r="AX165" s="128" t="s">
        <v>714</v>
      </c>
    </row>
    <row r="166" spans="1:16380" s="7" customFormat="1" ht="70.5" hidden="1" customHeight="1">
      <c r="A166" s="153" t="s">
        <v>205</v>
      </c>
      <c r="B166" s="123" t="s">
        <v>715</v>
      </c>
      <c r="C166" s="12" t="s">
        <v>58</v>
      </c>
      <c r="D166" s="12" t="s">
        <v>281</v>
      </c>
      <c r="E166" s="100" t="s">
        <v>198</v>
      </c>
      <c r="F166" s="123">
        <v>1</v>
      </c>
      <c r="G166" s="12" t="s">
        <v>727</v>
      </c>
      <c r="H166" s="12" t="s">
        <v>717</v>
      </c>
      <c r="I166" s="12" t="s">
        <v>718</v>
      </c>
      <c r="J166" s="12" t="s">
        <v>69</v>
      </c>
      <c r="K166" s="12"/>
      <c r="L166" s="100" t="s">
        <v>97</v>
      </c>
      <c r="M166" s="12" t="s">
        <v>196</v>
      </c>
      <c r="N166" s="12" t="s">
        <v>285</v>
      </c>
      <c r="O166" s="34">
        <v>200</v>
      </c>
      <c r="P166" s="157">
        <v>200</v>
      </c>
      <c r="U166" s="20" t="s">
        <v>195</v>
      </c>
      <c r="V166" s="20" t="s">
        <v>58</v>
      </c>
      <c r="W166" s="100" t="s">
        <v>531</v>
      </c>
      <c r="X166" s="19">
        <v>43700</v>
      </c>
      <c r="Y166" s="19">
        <v>43700</v>
      </c>
      <c r="Z166" s="7" t="s">
        <v>719</v>
      </c>
      <c r="AA166" s="8" t="s">
        <v>720</v>
      </c>
      <c r="AB166" s="7">
        <v>1701024971</v>
      </c>
      <c r="AC166" s="7">
        <v>17010101</v>
      </c>
      <c r="AD166" s="15" t="s">
        <v>716</v>
      </c>
      <c r="AE166" s="15" t="s">
        <v>287</v>
      </c>
      <c r="AF166" s="15" t="s">
        <v>288</v>
      </c>
      <c r="AG166" s="100" t="s">
        <v>344</v>
      </c>
      <c r="AH166" s="15" t="s">
        <v>69</v>
      </c>
      <c r="AI166" s="15" t="s">
        <v>289</v>
      </c>
      <c r="AJ166" s="15" t="s">
        <v>65</v>
      </c>
      <c r="AK166" s="112">
        <v>43703</v>
      </c>
      <c r="AL166" s="112">
        <f t="shared" ref="AL166" si="58">AK166</f>
        <v>43703</v>
      </c>
      <c r="AM166" s="19">
        <f t="shared" ref="AM166" si="59">AL166+30</f>
        <v>43733</v>
      </c>
      <c r="AN166" s="15">
        <v>2019</v>
      </c>
      <c r="AW166" s="123" t="s">
        <v>97</v>
      </c>
      <c r="AX166" s="8" t="s">
        <v>714</v>
      </c>
    </row>
    <row r="167" spans="1:16380" s="154" customFormat="1" ht="50.55" hidden="1" customHeight="1">
      <c r="A167" s="99" t="s">
        <v>667</v>
      </c>
      <c r="B167" s="101" t="s">
        <v>722</v>
      </c>
      <c r="C167" s="100" t="s">
        <v>58</v>
      </c>
      <c r="D167" s="100" t="s">
        <v>57</v>
      </c>
      <c r="E167" s="100" t="s">
        <v>59</v>
      </c>
      <c r="F167" s="100">
        <v>1</v>
      </c>
      <c r="G167" s="100" t="s">
        <v>726</v>
      </c>
      <c r="H167" s="99" t="s">
        <v>723</v>
      </c>
      <c r="I167" s="99" t="s">
        <v>723</v>
      </c>
      <c r="J167" s="100">
        <v>1</v>
      </c>
      <c r="K167" s="100"/>
      <c r="L167" s="100"/>
      <c r="M167" s="100" t="s">
        <v>621</v>
      </c>
      <c r="N167" s="100" t="s">
        <v>254</v>
      </c>
      <c r="O167" s="157">
        <v>278.65899999999999</v>
      </c>
      <c r="P167" s="157">
        <f>O167*1.2</f>
        <v>334.39079999999996</v>
      </c>
      <c r="Q167" s="111"/>
      <c r="R167" s="111"/>
      <c r="S167" s="111"/>
      <c r="T167" s="111"/>
      <c r="U167" s="100" t="s">
        <v>724</v>
      </c>
      <c r="V167" s="100" t="s">
        <v>58</v>
      </c>
      <c r="W167" s="100" t="s">
        <v>486</v>
      </c>
      <c r="X167" s="112">
        <v>43707</v>
      </c>
      <c r="Y167" s="113">
        <f>X167+45</f>
        <v>43752</v>
      </c>
      <c r="Z167" s="100"/>
      <c r="AA167" s="100"/>
      <c r="AB167" s="100"/>
      <c r="AC167" s="100"/>
      <c r="AD167" s="100" t="str">
        <f>G167</f>
        <v>Поставка мебели для ЦУС</v>
      </c>
      <c r="AE167" s="100"/>
      <c r="AF167" s="88">
        <v>796</v>
      </c>
      <c r="AG167" s="88" t="s">
        <v>64</v>
      </c>
      <c r="AH167" s="100">
        <v>28</v>
      </c>
      <c r="AI167" s="114">
        <v>93000000000</v>
      </c>
      <c r="AJ167" s="100" t="s">
        <v>65</v>
      </c>
      <c r="AK167" s="112">
        <f>X167+65</f>
        <v>43772</v>
      </c>
      <c r="AL167" s="112">
        <f>AK167</f>
        <v>43772</v>
      </c>
      <c r="AM167" s="112">
        <f>AL167+60</f>
        <v>43832</v>
      </c>
      <c r="AN167" s="100">
        <v>2019</v>
      </c>
      <c r="AO167" s="100"/>
      <c r="AP167" s="100"/>
      <c r="AQ167" s="100" t="s">
        <v>725</v>
      </c>
      <c r="AR167" s="100" t="s">
        <v>658</v>
      </c>
      <c r="AS167" s="101">
        <v>2019</v>
      </c>
      <c r="AT167" s="101">
        <v>2019</v>
      </c>
      <c r="AU167" s="116"/>
      <c r="AV167" s="100"/>
      <c r="AW167" s="100" t="s">
        <v>491</v>
      </c>
      <c r="AX167" s="100" t="s">
        <v>728</v>
      </c>
    </row>
    <row r="168" spans="1:16380" s="7" customFormat="1" ht="52.8" hidden="1" customHeight="1">
      <c r="A168" s="20" t="s">
        <v>108</v>
      </c>
      <c r="B168" s="27" t="s">
        <v>731</v>
      </c>
      <c r="C168" s="20" t="s">
        <v>58</v>
      </c>
      <c r="D168" s="20" t="s">
        <v>332</v>
      </c>
      <c r="E168" s="8" t="s">
        <v>59</v>
      </c>
      <c r="F168" s="20">
        <v>1</v>
      </c>
      <c r="G168" s="8" t="s">
        <v>730</v>
      </c>
      <c r="H168" s="9" t="s">
        <v>322</v>
      </c>
      <c r="I168" s="9" t="s">
        <v>323</v>
      </c>
      <c r="J168" s="7">
        <v>1</v>
      </c>
      <c r="L168" s="20" t="s">
        <v>97</v>
      </c>
      <c r="M168" s="12" t="s">
        <v>196</v>
      </c>
      <c r="N168" s="20" t="s">
        <v>62</v>
      </c>
      <c r="O168" s="35">
        <v>217.44800000000001</v>
      </c>
      <c r="P168" s="38">
        <f>O168*1.2</f>
        <v>260.93759999999997</v>
      </c>
      <c r="U168" s="20" t="s">
        <v>485</v>
      </c>
      <c r="V168" s="20" t="s">
        <v>58</v>
      </c>
      <c r="W168" s="20" t="s">
        <v>486</v>
      </c>
      <c r="X168" s="19">
        <v>43707</v>
      </c>
      <c r="Y168" s="19">
        <f>X168+45</f>
        <v>43752</v>
      </c>
      <c r="AD168" s="8" t="str">
        <f>G168</f>
        <v>Поставка приборов ИСУЭЭ</v>
      </c>
      <c r="AF168" s="20">
        <v>796</v>
      </c>
      <c r="AG168" s="7" t="s">
        <v>64</v>
      </c>
      <c r="AH168" s="7">
        <v>17</v>
      </c>
      <c r="AI168" s="7">
        <v>93000000000</v>
      </c>
      <c r="AJ168" s="8" t="s">
        <v>65</v>
      </c>
      <c r="AK168" s="19">
        <f>Y168+20</f>
        <v>43772</v>
      </c>
      <c r="AL168" s="19">
        <f>AK168</f>
        <v>43772</v>
      </c>
      <c r="AM168" s="19">
        <f>AL168+30</f>
        <v>43802</v>
      </c>
      <c r="AN168" s="20">
        <v>2019</v>
      </c>
      <c r="AW168" s="27" t="s">
        <v>97</v>
      </c>
      <c r="AX168" s="8" t="s">
        <v>732</v>
      </c>
      <c r="AY168" s="7">
        <v>296</v>
      </c>
    </row>
    <row r="169" spans="1:16380" s="154" customFormat="1" ht="82.2" hidden="1" customHeight="1">
      <c r="A169" s="98" t="s">
        <v>56</v>
      </c>
      <c r="B169" s="101" t="s">
        <v>733</v>
      </c>
      <c r="C169" s="100" t="s">
        <v>58</v>
      </c>
      <c r="D169" s="100" t="s">
        <v>57</v>
      </c>
      <c r="E169" s="100" t="s">
        <v>335</v>
      </c>
      <c r="F169" s="100">
        <v>1</v>
      </c>
      <c r="G169" s="100" t="s">
        <v>734</v>
      </c>
      <c r="H169" s="155" t="s">
        <v>705</v>
      </c>
      <c r="I169" s="155" t="s">
        <v>735</v>
      </c>
      <c r="J169" s="100">
        <v>2</v>
      </c>
      <c r="K169" s="100"/>
      <c r="L169" s="100"/>
      <c r="M169" s="100" t="s">
        <v>621</v>
      </c>
      <c r="N169" s="100" t="s">
        <v>622</v>
      </c>
      <c r="O169" s="157">
        <v>41979.28</v>
      </c>
      <c r="P169" s="157">
        <f>O169*1.2</f>
        <v>50375.135999999999</v>
      </c>
      <c r="Q169" s="111"/>
      <c r="R169" s="111"/>
      <c r="S169" s="111"/>
      <c r="T169" s="111"/>
      <c r="U169" s="100" t="s">
        <v>493</v>
      </c>
      <c r="V169" s="100" t="s">
        <v>58</v>
      </c>
      <c r="W169" s="100" t="s">
        <v>736</v>
      </c>
      <c r="X169" s="112">
        <v>43707</v>
      </c>
      <c r="Y169" s="113">
        <f>X169+40</f>
        <v>43747</v>
      </c>
      <c r="Z169" s="100"/>
      <c r="AA169" s="100"/>
      <c r="AB169" s="100"/>
      <c r="AC169" s="100"/>
      <c r="AD169" s="100" t="str">
        <f>G169</f>
        <v>Перезапитка существующих фидеров от существующей ПС 35/10 кВ Птицефабрика на новую ПС 35/10 кВ  Каа-Хем</v>
      </c>
      <c r="AE169" s="100"/>
      <c r="AF169" s="88">
        <v>876</v>
      </c>
      <c r="AG169" s="88" t="s">
        <v>623</v>
      </c>
      <c r="AH169" s="100">
        <v>1</v>
      </c>
      <c r="AI169" s="114">
        <v>93000000000</v>
      </c>
      <c r="AJ169" s="100" t="s">
        <v>65</v>
      </c>
      <c r="AK169" s="112">
        <f>Y169+20</f>
        <v>43767</v>
      </c>
      <c r="AL169" s="112">
        <f>AK169</f>
        <v>43767</v>
      </c>
      <c r="AM169" s="112">
        <f>AL169+60</f>
        <v>43827</v>
      </c>
      <c r="AN169" s="100">
        <v>2019</v>
      </c>
      <c r="AO169" s="100"/>
      <c r="AP169" s="100" t="s">
        <v>737</v>
      </c>
      <c r="AQ169" s="100" t="s">
        <v>625</v>
      </c>
      <c r="AR169" s="100" t="s">
        <v>626</v>
      </c>
      <c r="AS169" s="101">
        <v>2019</v>
      </c>
      <c r="AT169" s="101">
        <v>2019</v>
      </c>
      <c r="AU169" s="116"/>
      <c r="AV169" s="100"/>
      <c r="AW169" s="100" t="s">
        <v>491</v>
      </c>
      <c r="AX169" s="8" t="s">
        <v>732</v>
      </c>
      <c r="AY169" s="154">
        <v>297</v>
      </c>
    </row>
    <row r="170" spans="1:16380" s="154" customFormat="1" ht="43.8" hidden="1" customHeight="1">
      <c r="A170" s="99" t="s">
        <v>744</v>
      </c>
      <c r="B170" s="101" t="s">
        <v>745</v>
      </c>
      <c r="C170" s="100" t="s">
        <v>58</v>
      </c>
      <c r="D170" s="100" t="s">
        <v>462</v>
      </c>
      <c r="E170" s="100" t="s">
        <v>498</v>
      </c>
      <c r="F170" s="100">
        <v>1</v>
      </c>
      <c r="G170" s="92" t="s">
        <v>738</v>
      </c>
      <c r="H170" s="99" t="s">
        <v>739</v>
      </c>
      <c r="I170" s="101" t="s">
        <v>740</v>
      </c>
      <c r="J170" s="100">
        <v>1</v>
      </c>
      <c r="K170" s="100"/>
      <c r="L170" s="100"/>
      <c r="M170" s="100" t="s">
        <v>196</v>
      </c>
      <c r="N170" s="100" t="s">
        <v>202</v>
      </c>
      <c r="O170" s="159">
        <f>477371.6/1000</f>
        <v>477.3716</v>
      </c>
      <c r="P170" s="159">
        <f>O170*1.2</f>
        <v>572.84591999999998</v>
      </c>
      <c r="Q170" s="111"/>
      <c r="R170" s="111"/>
      <c r="S170" s="111"/>
      <c r="T170" s="111"/>
      <c r="U170" s="100" t="s">
        <v>195</v>
      </c>
      <c r="V170" s="100" t="s">
        <v>58</v>
      </c>
      <c r="W170" s="100" t="s">
        <v>194</v>
      </c>
      <c r="X170" s="112">
        <v>43707</v>
      </c>
      <c r="Y170" s="113">
        <v>43707</v>
      </c>
      <c r="Z170" s="100" t="s">
        <v>741</v>
      </c>
      <c r="AA170" s="100" t="s">
        <v>742</v>
      </c>
      <c r="AB170" s="100">
        <v>7724261610</v>
      </c>
      <c r="AC170" s="100">
        <v>170102001</v>
      </c>
      <c r="AD170" s="100" t="str">
        <f t="shared" ref="AD170" si="60">G170</f>
        <v>Оказание услуг почтовой связи</v>
      </c>
      <c r="AE170" s="100"/>
      <c r="AF170" s="119">
        <v>876</v>
      </c>
      <c r="AG170" s="119" t="s">
        <v>743</v>
      </c>
      <c r="AH170" s="100">
        <v>1</v>
      </c>
      <c r="AI170" s="160" t="s">
        <v>289</v>
      </c>
      <c r="AJ170" s="100" t="s">
        <v>65</v>
      </c>
      <c r="AK170" s="112">
        <v>43712</v>
      </c>
      <c r="AL170" s="112">
        <v>43712</v>
      </c>
      <c r="AM170" s="112">
        <v>43830</v>
      </c>
      <c r="AN170" s="100">
        <v>2019</v>
      </c>
      <c r="AO170" s="100"/>
      <c r="AP170" s="100"/>
      <c r="AQ170" s="100"/>
      <c r="AR170" s="100"/>
      <c r="AS170" s="101"/>
      <c r="AT170" s="101"/>
      <c r="AU170" s="116"/>
      <c r="AV170" s="100"/>
      <c r="AW170" s="100"/>
      <c r="AX170" s="100" t="s">
        <v>746</v>
      </c>
      <c r="AY170" s="154">
        <v>298</v>
      </c>
    </row>
    <row r="171" spans="1:16380" s="162" customFormat="1" ht="69" hidden="1">
      <c r="A171" s="15" t="s">
        <v>667</v>
      </c>
      <c r="B171" s="8" t="s">
        <v>747</v>
      </c>
      <c r="C171" s="8" t="s">
        <v>58</v>
      </c>
      <c r="D171" s="8" t="s">
        <v>100</v>
      </c>
      <c r="E171" s="8" t="s">
        <v>59</v>
      </c>
      <c r="F171" s="8">
        <v>1</v>
      </c>
      <c r="G171" s="8" t="s">
        <v>748</v>
      </c>
      <c r="H171" s="15" t="s">
        <v>169</v>
      </c>
      <c r="I171" s="15" t="s">
        <v>749</v>
      </c>
      <c r="J171" s="8">
        <v>2</v>
      </c>
      <c r="K171" s="8"/>
      <c r="L171" s="8" t="s">
        <v>491</v>
      </c>
      <c r="M171" s="8" t="s">
        <v>671</v>
      </c>
      <c r="N171" s="8" t="s">
        <v>516</v>
      </c>
      <c r="O171" s="161">
        <v>1495.692</v>
      </c>
      <c r="P171" s="161">
        <f>O171*1.2</f>
        <v>1794.8304000000001</v>
      </c>
      <c r="Q171" s="164"/>
      <c r="R171" s="164"/>
      <c r="S171" s="164"/>
      <c r="T171" s="164"/>
      <c r="U171" s="8" t="s">
        <v>724</v>
      </c>
      <c r="V171" s="8" t="s">
        <v>58</v>
      </c>
      <c r="W171" s="8" t="s">
        <v>486</v>
      </c>
      <c r="X171" s="47">
        <v>43707</v>
      </c>
      <c r="Y171" s="47">
        <f>X171+45</f>
        <v>43752</v>
      </c>
      <c r="Z171" s="8"/>
      <c r="AA171" s="8"/>
      <c r="AB171" s="8"/>
      <c r="AC171" s="8"/>
      <c r="AD171" s="8" t="str">
        <f>G171</f>
        <v xml:space="preserve">Поставка аппаратно-программного комплекса на базе хроматографа «Хроматэк - Кристалл 5000» </v>
      </c>
      <c r="AE171" s="163"/>
      <c r="AF171" s="8">
        <v>796</v>
      </c>
      <c r="AG171" s="8" t="s">
        <v>64</v>
      </c>
      <c r="AH171" s="8">
        <v>1</v>
      </c>
      <c r="AI171" s="14">
        <v>930000000</v>
      </c>
      <c r="AJ171" s="8" t="s">
        <v>65</v>
      </c>
      <c r="AK171" s="47">
        <f>Y171+20</f>
        <v>43772</v>
      </c>
      <c r="AL171" s="47">
        <f>AK171</f>
        <v>43772</v>
      </c>
      <c r="AM171" s="47">
        <f>AL171+90</f>
        <v>43862</v>
      </c>
      <c r="AN171" s="8">
        <v>2019</v>
      </c>
      <c r="AO171" s="8"/>
      <c r="AP171" s="8"/>
      <c r="AQ171" s="8"/>
      <c r="AR171" s="8" t="s">
        <v>750</v>
      </c>
      <c r="AS171" s="8" t="s">
        <v>98</v>
      </c>
      <c r="AT171" s="8"/>
      <c r="AU171" s="8" t="s">
        <v>98</v>
      </c>
      <c r="AV171" s="8" t="s">
        <v>98</v>
      </c>
      <c r="AW171" s="8" t="s">
        <v>98</v>
      </c>
      <c r="AX171" s="8" t="s">
        <v>491</v>
      </c>
      <c r="AY171" s="154">
        <v>299</v>
      </c>
    </row>
    <row r="172" spans="1:16380" ht="49.05" hidden="1" customHeight="1">
      <c r="A172" s="99" t="s">
        <v>653</v>
      </c>
      <c r="B172" s="101" t="s">
        <v>751</v>
      </c>
      <c r="C172" s="100" t="s">
        <v>58</v>
      </c>
      <c r="D172" s="100" t="s">
        <v>57</v>
      </c>
      <c r="E172" s="100" t="s">
        <v>525</v>
      </c>
      <c r="F172" s="100">
        <v>1</v>
      </c>
      <c r="G172" s="100" t="s">
        <v>752</v>
      </c>
      <c r="H172" s="98" t="s">
        <v>753</v>
      </c>
      <c r="I172" s="101" t="s">
        <v>753</v>
      </c>
      <c r="J172" s="100">
        <v>1</v>
      </c>
      <c r="K172" s="100"/>
      <c r="L172" s="8" t="s">
        <v>491</v>
      </c>
      <c r="M172" s="100" t="s">
        <v>621</v>
      </c>
      <c r="N172" s="100" t="s">
        <v>622</v>
      </c>
      <c r="O172" s="159">
        <f>P172/1.2</f>
        <v>27222.125</v>
      </c>
      <c r="P172" s="159">
        <v>32666.55</v>
      </c>
      <c r="Q172" s="111"/>
      <c r="R172" s="111"/>
      <c r="S172" s="111"/>
      <c r="T172" s="111"/>
      <c r="U172" s="100" t="s">
        <v>195</v>
      </c>
      <c r="V172" s="100" t="s">
        <v>58</v>
      </c>
      <c r="W172" s="100" t="s">
        <v>194</v>
      </c>
      <c r="X172" s="112">
        <v>43714</v>
      </c>
      <c r="Y172" s="113">
        <f>X172+40</f>
        <v>43754</v>
      </c>
      <c r="Z172" s="100" t="s">
        <v>656</v>
      </c>
      <c r="AA172" s="100" t="s">
        <v>754</v>
      </c>
      <c r="AB172" s="100">
        <v>5041022475</v>
      </c>
      <c r="AC172" s="100">
        <v>504101001</v>
      </c>
      <c r="AD172" s="100" t="str">
        <f t="shared" ref="AD172" si="61">G172</f>
        <v xml:space="preserve">Создание автоматизированной системы оперативно-диспетчерского, технологического и ситуационного управления (АСТУ) </v>
      </c>
      <c r="AE172" s="100"/>
      <c r="AF172" s="88">
        <v>876</v>
      </c>
      <c r="AG172" s="88" t="s">
        <v>623</v>
      </c>
      <c r="AH172" s="100">
        <v>1</v>
      </c>
      <c r="AI172" s="114">
        <v>93000000000</v>
      </c>
      <c r="AJ172" s="100" t="s">
        <v>65</v>
      </c>
      <c r="AK172" s="112">
        <v>43718</v>
      </c>
      <c r="AL172" s="112">
        <f>AK172</f>
        <v>43718</v>
      </c>
      <c r="AM172" s="112">
        <f>AL172+60</f>
        <v>43778</v>
      </c>
      <c r="AN172" s="100">
        <v>2019</v>
      </c>
      <c r="AO172" s="100"/>
      <c r="AP172" s="100" t="s">
        <v>737</v>
      </c>
      <c r="AQ172" s="100" t="s">
        <v>625</v>
      </c>
      <c r="AR172" s="100" t="s">
        <v>626</v>
      </c>
      <c r="AS172" s="101">
        <v>2019</v>
      </c>
      <c r="AT172" s="101">
        <v>2019</v>
      </c>
      <c r="AU172" s="116"/>
      <c r="AV172" s="100"/>
      <c r="AW172" s="100" t="s">
        <v>491</v>
      </c>
      <c r="AX172" s="100"/>
      <c r="AY172" s="154">
        <v>300</v>
      </c>
    </row>
    <row r="173" spans="1:16380" s="168" customFormat="1" ht="39.6" hidden="1" customHeight="1">
      <c r="A173" s="165" t="s">
        <v>667</v>
      </c>
      <c r="B173" s="92" t="s">
        <v>755</v>
      </c>
      <c r="C173" s="92" t="s">
        <v>58</v>
      </c>
      <c r="D173" s="92" t="s">
        <v>100</v>
      </c>
      <c r="E173" s="92" t="s">
        <v>59</v>
      </c>
      <c r="F173" s="92">
        <v>1</v>
      </c>
      <c r="G173" s="92" t="s">
        <v>756</v>
      </c>
      <c r="H173" s="165" t="s">
        <v>169</v>
      </c>
      <c r="I173" s="165" t="s">
        <v>757</v>
      </c>
      <c r="J173" s="88">
        <v>2</v>
      </c>
      <c r="K173" s="88"/>
      <c r="L173" s="8" t="s">
        <v>491</v>
      </c>
      <c r="M173" s="8" t="s">
        <v>671</v>
      </c>
      <c r="N173" s="92" t="s">
        <v>516</v>
      </c>
      <c r="O173" s="90">
        <v>303.33300000000003</v>
      </c>
      <c r="P173" s="90">
        <f>O173*1.2</f>
        <v>363.99960000000004</v>
      </c>
      <c r="Q173" s="88"/>
      <c r="R173" s="88"/>
      <c r="S173" s="88"/>
      <c r="T173" s="88"/>
      <c r="U173" s="88" t="s">
        <v>724</v>
      </c>
      <c r="V173" s="92" t="s">
        <v>58</v>
      </c>
      <c r="W173" s="92" t="s">
        <v>486</v>
      </c>
      <c r="X173" s="47">
        <v>43707</v>
      </c>
      <c r="Y173" s="47">
        <f>X173+45</f>
        <v>43752</v>
      </c>
      <c r="Z173" s="88"/>
      <c r="AA173" s="88"/>
      <c r="AB173" s="88"/>
      <c r="AC173" s="88"/>
      <c r="AD173" s="100" t="str">
        <f>G173</f>
        <v>Поставка аппарата испытания диэлектриков</v>
      </c>
      <c r="AE173" s="88"/>
      <c r="AF173" s="92">
        <v>796</v>
      </c>
      <c r="AG173" s="92" t="s">
        <v>64</v>
      </c>
      <c r="AH173" s="92">
        <v>1</v>
      </c>
      <c r="AI173" s="166">
        <v>930000000</v>
      </c>
      <c r="AJ173" s="92" t="s">
        <v>65</v>
      </c>
      <c r="AK173" s="47">
        <f>Y173+20</f>
        <v>43772</v>
      </c>
      <c r="AL173" s="47">
        <f>AK173</f>
        <v>43772</v>
      </c>
      <c r="AM173" s="47">
        <f>AL173+90</f>
        <v>43862</v>
      </c>
      <c r="AN173" s="8">
        <v>2019</v>
      </c>
      <c r="AO173" s="88"/>
      <c r="AP173" s="88"/>
      <c r="AQ173" s="103" t="s">
        <v>750</v>
      </c>
      <c r="AR173" s="88"/>
      <c r="AS173" s="88"/>
      <c r="AT173" s="88"/>
      <c r="AU173" s="88"/>
      <c r="AV173" s="88"/>
      <c r="AW173" s="100" t="s">
        <v>491</v>
      </c>
      <c r="AX173" s="100" t="s">
        <v>758</v>
      </c>
      <c r="AY173" s="154">
        <v>301</v>
      </c>
    </row>
    <row r="174" spans="1:16380" s="100" customFormat="1" ht="86.4" hidden="1" customHeight="1">
      <c r="A174" s="99" t="s">
        <v>205</v>
      </c>
      <c r="B174" s="101" t="s">
        <v>759</v>
      </c>
      <c r="C174" s="100" t="s">
        <v>58</v>
      </c>
      <c r="D174" s="100" t="s">
        <v>57</v>
      </c>
      <c r="E174" s="100" t="s">
        <v>498</v>
      </c>
      <c r="F174" s="100">
        <v>1</v>
      </c>
      <c r="G174" s="100" t="s">
        <v>760</v>
      </c>
      <c r="H174" s="101" t="s">
        <v>514</v>
      </c>
      <c r="I174" s="101" t="s">
        <v>514</v>
      </c>
      <c r="J174" s="100">
        <v>1</v>
      </c>
      <c r="L174" s="100" t="s">
        <v>97</v>
      </c>
      <c r="M174" s="100" t="s">
        <v>515</v>
      </c>
      <c r="N174" s="100" t="s">
        <v>516</v>
      </c>
      <c r="O174" s="159">
        <v>408.33300000000003</v>
      </c>
      <c r="P174" s="159">
        <f>O174*1.2</f>
        <v>489.99959999999999</v>
      </c>
      <c r="Q174" s="111">
        <v>163.333</v>
      </c>
      <c r="R174" s="111">
        <f>Q174</f>
        <v>163.333</v>
      </c>
      <c r="S174" s="111">
        <f>R174</f>
        <v>163.333</v>
      </c>
      <c r="T174" s="111"/>
      <c r="U174" s="100" t="s">
        <v>493</v>
      </c>
      <c r="V174" s="100" t="s">
        <v>255</v>
      </c>
      <c r="W174" s="100" t="s">
        <v>486</v>
      </c>
      <c r="X174" s="112">
        <v>43739</v>
      </c>
      <c r="Y174" s="113">
        <f>X174+65</f>
        <v>43804</v>
      </c>
      <c r="AD174" s="100" t="str">
        <f t="shared" ref="AD174" si="62">G174</f>
        <v xml:space="preserve"> Выполнение работ  по технологическому и ценовому аудиту инвестиционной программы   и  отчетов по исполнению инвестиционной программы   </v>
      </c>
      <c r="AF174" s="100">
        <v>876</v>
      </c>
      <c r="AG174" s="100" t="s">
        <v>494</v>
      </c>
      <c r="AH174" s="100">
        <v>1</v>
      </c>
      <c r="AI174" s="114">
        <v>93000000000</v>
      </c>
      <c r="AJ174" s="100" t="s">
        <v>65</v>
      </c>
      <c r="AK174" s="112">
        <f t="shared" ref="AK174" si="63">Y174+20</f>
        <v>43824</v>
      </c>
      <c r="AL174" s="112">
        <f>AK174</f>
        <v>43824</v>
      </c>
      <c r="AM174" s="112">
        <f>AL174+1375</f>
        <v>45199</v>
      </c>
      <c r="AN174" s="100" t="s">
        <v>761</v>
      </c>
      <c r="AS174" s="101">
        <v>2019</v>
      </c>
      <c r="AT174" s="101">
        <v>2023</v>
      </c>
      <c r="AU174" s="116"/>
      <c r="AW174" s="100" t="s">
        <v>491</v>
      </c>
      <c r="AX174" s="100" t="s">
        <v>758</v>
      </c>
      <c r="AY174" s="167">
        <v>302</v>
      </c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  <c r="GC174" s="154"/>
      <c r="GD174" s="154"/>
      <c r="GE174" s="154"/>
      <c r="GF174" s="154"/>
      <c r="GG174" s="154"/>
      <c r="GH174" s="154"/>
      <c r="GI174" s="154"/>
      <c r="GJ174" s="154"/>
      <c r="GK174" s="154"/>
      <c r="GL174" s="154"/>
      <c r="GM174" s="154"/>
    </row>
    <row r="175" spans="1:16380" ht="64.8" hidden="1" customHeight="1">
      <c r="A175" s="11" t="s">
        <v>108</v>
      </c>
      <c r="B175" s="27" t="s">
        <v>764</v>
      </c>
      <c r="C175" s="6" t="s">
        <v>58</v>
      </c>
      <c r="D175" s="6" t="s">
        <v>100</v>
      </c>
      <c r="E175" s="8" t="s">
        <v>59</v>
      </c>
      <c r="F175" s="27">
        <v>1</v>
      </c>
      <c r="G175" s="8" t="s">
        <v>765</v>
      </c>
      <c r="H175" s="11" t="s">
        <v>236</v>
      </c>
      <c r="I175" s="9" t="s">
        <v>236</v>
      </c>
      <c r="J175" s="7">
        <v>2</v>
      </c>
      <c r="K175" s="7"/>
      <c r="L175" s="20" t="s">
        <v>97</v>
      </c>
      <c r="M175" s="12" t="s">
        <v>196</v>
      </c>
      <c r="N175" s="20" t="s">
        <v>62</v>
      </c>
      <c r="O175" s="35">
        <v>1095.4000000000001</v>
      </c>
      <c r="P175" s="38">
        <v>1314.48</v>
      </c>
      <c r="Q175" s="117"/>
      <c r="R175" s="117"/>
      <c r="S175" s="117"/>
      <c r="T175" s="117"/>
      <c r="U175" s="7" t="s">
        <v>485</v>
      </c>
      <c r="V175" s="6" t="s">
        <v>58</v>
      </c>
      <c r="W175" s="20" t="s">
        <v>486</v>
      </c>
      <c r="X175" s="29">
        <v>43724</v>
      </c>
      <c r="Y175" s="29">
        <v>43765</v>
      </c>
      <c r="Z175" s="117"/>
      <c r="AA175" s="117"/>
      <c r="AB175" s="117"/>
      <c r="AC175" s="117"/>
      <c r="AD175" s="8" t="s">
        <v>765</v>
      </c>
      <c r="AE175" s="7"/>
      <c r="AF175" s="7">
        <v>796</v>
      </c>
      <c r="AG175" s="7" t="s">
        <v>64</v>
      </c>
      <c r="AH175" s="7">
        <v>88</v>
      </c>
      <c r="AI175" s="7">
        <v>93000000000</v>
      </c>
      <c r="AJ175" s="6" t="s">
        <v>65</v>
      </c>
      <c r="AK175" s="19">
        <v>43785</v>
      </c>
      <c r="AL175" s="19">
        <v>43840</v>
      </c>
      <c r="AM175" s="29">
        <v>43870</v>
      </c>
      <c r="AN175" s="10" t="s">
        <v>99</v>
      </c>
      <c r="AO175" s="7"/>
      <c r="AP175" s="7"/>
      <c r="AQ175" s="4"/>
      <c r="AR175" s="4"/>
      <c r="AS175" s="27"/>
      <c r="AT175" s="7"/>
      <c r="AU175" s="7"/>
      <c r="AV175" s="7"/>
      <c r="AW175" s="7" t="s">
        <v>97</v>
      </c>
      <c r="AX175" s="8" t="s">
        <v>769</v>
      </c>
      <c r="AY175" s="7">
        <v>303</v>
      </c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  <c r="JY175" s="7"/>
      <c r="JZ175" s="7"/>
      <c r="KA175" s="7"/>
      <c r="KB175" s="7"/>
      <c r="KC175" s="7"/>
      <c r="KD175" s="7"/>
      <c r="KE175" s="7"/>
      <c r="KF175" s="7"/>
      <c r="KG175" s="7"/>
      <c r="KH175" s="7"/>
      <c r="KI175" s="7"/>
      <c r="KJ175" s="7"/>
      <c r="KK175" s="7"/>
      <c r="KL175" s="7"/>
      <c r="KM175" s="7"/>
      <c r="KN175" s="7"/>
      <c r="KO175" s="7"/>
      <c r="KP175" s="7"/>
      <c r="KQ175" s="7"/>
      <c r="KR175" s="7"/>
      <c r="KS175" s="7"/>
      <c r="KT175" s="7"/>
      <c r="KU175" s="7"/>
      <c r="KV175" s="7"/>
      <c r="KW175" s="7"/>
      <c r="KX175" s="7"/>
      <c r="KY175" s="7"/>
      <c r="KZ175" s="7"/>
      <c r="LA175" s="7"/>
      <c r="LB175" s="7"/>
      <c r="LC175" s="7"/>
      <c r="LD175" s="7"/>
      <c r="LE175" s="7"/>
      <c r="LF175" s="7"/>
      <c r="LG175" s="7"/>
      <c r="LH175" s="7"/>
      <c r="LI175" s="7"/>
      <c r="LJ175" s="7"/>
      <c r="LK175" s="7"/>
      <c r="LL175" s="7"/>
      <c r="LM175" s="7"/>
      <c r="LN175" s="7"/>
      <c r="LO175" s="7"/>
      <c r="LP175" s="7"/>
      <c r="LQ175" s="7"/>
      <c r="LR175" s="7"/>
      <c r="LS175" s="7"/>
      <c r="LT175" s="7"/>
      <c r="LU175" s="7"/>
      <c r="LV175" s="7"/>
      <c r="LW175" s="7"/>
      <c r="LX175" s="7"/>
      <c r="LY175" s="7"/>
      <c r="LZ175" s="7"/>
      <c r="MA175" s="7"/>
      <c r="MB175" s="7"/>
      <c r="MC175" s="7"/>
      <c r="MD175" s="7"/>
      <c r="ME175" s="7"/>
      <c r="MF175" s="7"/>
      <c r="MG175" s="7"/>
      <c r="MH175" s="7"/>
      <c r="MI175" s="7"/>
      <c r="MJ175" s="7"/>
      <c r="MK175" s="7"/>
      <c r="ML175" s="7"/>
      <c r="MM175" s="7"/>
      <c r="MN175" s="7"/>
      <c r="MO175" s="7"/>
      <c r="MP175" s="7"/>
      <c r="MQ175" s="7"/>
      <c r="MR175" s="7"/>
      <c r="MS175" s="7"/>
      <c r="MT175" s="7"/>
      <c r="MU175" s="7"/>
      <c r="MV175" s="7"/>
      <c r="MW175" s="7"/>
      <c r="MX175" s="7"/>
      <c r="MY175" s="7"/>
      <c r="MZ175" s="7"/>
      <c r="NA175" s="7"/>
      <c r="NB175" s="7"/>
      <c r="NC175" s="7"/>
      <c r="ND175" s="7"/>
      <c r="NE175" s="7"/>
      <c r="NF175" s="7"/>
      <c r="NG175" s="7"/>
      <c r="NH175" s="7"/>
      <c r="NI175" s="7"/>
      <c r="NJ175" s="7"/>
      <c r="NK175" s="7"/>
      <c r="NL175" s="7"/>
      <c r="NM175" s="7"/>
      <c r="NN175" s="7"/>
      <c r="NO175" s="7"/>
      <c r="NP175" s="7"/>
      <c r="NQ175" s="7"/>
      <c r="NR175" s="7"/>
      <c r="NS175" s="7"/>
      <c r="NT175" s="7"/>
      <c r="NU175" s="7"/>
      <c r="NV175" s="7"/>
      <c r="NW175" s="7"/>
      <c r="NX175" s="7"/>
      <c r="NY175" s="7"/>
      <c r="NZ175" s="7"/>
      <c r="OA175" s="7"/>
      <c r="OB175" s="7"/>
      <c r="OC175" s="7"/>
      <c r="OD175" s="7"/>
      <c r="OE175" s="7"/>
      <c r="OF175" s="7"/>
      <c r="OG175" s="7"/>
      <c r="OH175" s="7"/>
      <c r="OI175" s="7"/>
      <c r="OJ175" s="7"/>
      <c r="OK175" s="7"/>
      <c r="OL175" s="7"/>
      <c r="OM175" s="7"/>
      <c r="ON175" s="7"/>
      <c r="OO175" s="7"/>
      <c r="OP175" s="7"/>
      <c r="OQ175" s="7"/>
      <c r="OR175" s="7"/>
      <c r="OS175" s="7"/>
      <c r="OT175" s="7"/>
      <c r="OU175" s="7"/>
      <c r="OV175" s="7"/>
      <c r="OW175" s="7"/>
      <c r="OX175" s="7"/>
      <c r="OY175" s="7"/>
      <c r="OZ175" s="7"/>
      <c r="PA175" s="7"/>
      <c r="PB175" s="7"/>
      <c r="PC175" s="7"/>
      <c r="PD175" s="7"/>
      <c r="PE175" s="7"/>
      <c r="PF175" s="7"/>
      <c r="PG175" s="7"/>
      <c r="PH175" s="7"/>
      <c r="PI175" s="7"/>
      <c r="PJ175" s="7"/>
      <c r="PK175" s="7"/>
      <c r="PL175" s="7"/>
      <c r="PM175" s="7"/>
      <c r="PN175" s="7"/>
      <c r="PO175" s="7"/>
      <c r="PP175" s="7"/>
      <c r="PQ175" s="7"/>
      <c r="PR175" s="7"/>
      <c r="PS175" s="7"/>
      <c r="PT175" s="7"/>
      <c r="PU175" s="7"/>
      <c r="PV175" s="7"/>
      <c r="PW175" s="7"/>
      <c r="PX175" s="7"/>
      <c r="PY175" s="7"/>
      <c r="PZ175" s="7"/>
      <c r="QA175" s="7"/>
      <c r="QB175" s="7"/>
      <c r="QC175" s="7"/>
      <c r="QD175" s="7"/>
      <c r="QE175" s="7"/>
      <c r="QF175" s="7"/>
      <c r="QG175" s="7"/>
      <c r="QH175" s="7"/>
      <c r="QI175" s="7"/>
      <c r="QJ175" s="7"/>
      <c r="QK175" s="7"/>
      <c r="QL175" s="7"/>
      <c r="QM175" s="7"/>
      <c r="QN175" s="7"/>
      <c r="QO175" s="7"/>
      <c r="QP175" s="7"/>
      <c r="QQ175" s="7"/>
      <c r="QR175" s="7"/>
      <c r="QS175" s="7"/>
      <c r="QT175" s="7"/>
      <c r="QU175" s="7"/>
      <c r="QV175" s="7"/>
      <c r="QW175" s="7"/>
      <c r="QX175" s="7"/>
      <c r="QY175" s="7"/>
      <c r="QZ175" s="7"/>
      <c r="RA175" s="7"/>
      <c r="RB175" s="7"/>
      <c r="RC175" s="7"/>
      <c r="RD175" s="7"/>
      <c r="RE175" s="7"/>
      <c r="RF175" s="7"/>
      <c r="RG175" s="7"/>
      <c r="RH175" s="7"/>
      <c r="RI175" s="7"/>
      <c r="RJ175" s="7"/>
      <c r="RK175" s="7"/>
      <c r="RL175" s="7"/>
      <c r="RM175" s="7"/>
      <c r="RN175" s="7"/>
      <c r="RO175" s="7"/>
      <c r="RP175" s="7"/>
      <c r="RQ175" s="7"/>
      <c r="RR175" s="7"/>
      <c r="RS175" s="7"/>
      <c r="RT175" s="7"/>
      <c r="RU175" s="7"/>
      <c r="RV175" s="7"/>
      <c r="RW175" s="7"/>
      <c r="RX175" s="7"/>
      <c r="RY175" s="7"/>
      <c r="RZ175" s="7"/>
      <c r="SA175" s="7"/>
      <c r="SB175" s="7"/>
      <c r="SC175" s="7"/>
      <c r="SD175" s="7"/>
      <c r="SE175" s="7"/>
      <c r="SF175" s="7"/>
      <c r="SG175" s="7"/>
      <c r="SH175" s="7"/>
      <c r="SI175" s="7"/>
      <c r="SJ175" s="7"/>
      <c r="SK175" s="7"/>
      <c r="SL175" s="7"/>
      <c r="SM175" s="7"/>
      <c r="SN175" s="7"/>
      <c r="SO175" s="7"/>
      <c r="SP175" s="7"/>
      <c r="SQ175" s="7"/>
      <c r="SR175" s="7"/>
      <c r="SS175" s="7"/>
      <c r="ST175" s="7"/>
      <c r="SU175" s="7"/>
      <c r="SV175" s="7"/>
      <c r="SW175" s="7"/>
      <c r="SX175" s="7"/>
      <c r="SY175" s="7"/>
      <c r="SZ175" s="7"/>
      <c r="TA175" s="7"/>
      <c r="TB175" s="7"/>
      <c r="TC175" s="7"/>
      <c r="TD175" s="7"/>
      <c r="TE175" s="7"/>
      <c r="TF175" s="7"/>
      <c r="TG175" s="7"/>
      <c r="TH175" s="7"/>
      <c r="TI175" s="7"/>
      <c r="TJ175" s="7"/>
      <c r="TK175" s="7"/>
      <c r="TL175" s="7"/>
      <c r="TM175" s="7"/>
      <c r="TN175" s="7"/>
      <c r="TO175" s="7"/>
      <c r="TP175" s="7"/>
      <c r="TQ175" s="7"/>
      <c r="TR175" s="7"/>
      <c r="TS175" s="7"/>
      <c r="TT175" s="7"/>
      <c r="TU175" s="7"/>
      <c r="TV175" s="7"/>
      <c r="TW175" s="7"/>
      <c r="TX175" s="7"/>
      <c r="TY175" s="7"/>
      <c r="TZ175" s="7"/>
      <c r="UA175" s="7"/>
      <c r="UB175" s="7"/>
      <c r="UC175" s="7"/>
      <c r="UD175" s="7"/>
      <c r="UE175" s="7"/>
      <c r="UF175" s="7"/>
      <c r="UG175" s="7"/>
      <c r="UH175" s="7"/>
      <c r="UI175" s="7"/>
      <c r="UJ175" s="7"/>
      <c r="UK175" s="7"/>
      <c r="UL175" s="7"/>
      <c r="UM175" s="7"/>
      <c r="UN175" s="7"/>
      <c r="UO175" s="7"/>
      <c r="UP175" s="7"/>
      <c r="UQ175" s="7"/>
      <c r="UR175" s="7"/>
      <c r="US175" s="7"/>
      <c r="UT175" s="7"/>
      <c r="UU175" s="7"/>
      <c r="UV175" s="7"/>
      <c r="UW175" s="7"/>
      <c r="UX175" s="7"/>
      <c r="UY175" s="7"/>
      <c r="UZ175" s="7"/>
      <c r="VA175" s="7"/>
      <c r="VB175" s="7"/>
      <c r="VC175" s="7"/>
      <c r="VD175" s="7"/>
      <c r="VE175" s="7"/>
      <c r="VF175" s="7"/>
      <c r="VG175" s="7"/>
      <c r="VH175" s="7"/>
      <c r="VI175" s="7"/>
      <c r="VJ175" s="7"/>
      <c r="VK175" s="7"/>
      <c r="VL175" s="7"/>
      <c r="VM175" s="7"/>
      <c r="VN175" s="7"/>
      <c r="VO175" s="7"/>
      <c r="VP175" s="7"/>
      <c r="VQ175" s="7"/>
      <c r="VR175" s="7"/>
      <c r="VS175" s="7"/>
      <c r="VT175" s="7"/>
      <c r="VU175" s="7"/>
      <c r="VV175" s="7"/>
      <c r="VW175" s="7"/>
      <c r="VX175" s="7"/>
      <c r="VY175" s="7"/>
      <c r="VZ175" s="7"/>
      <c r="WA175" s="7"/>
      <c r="WB175" s="7"/>
      <c r="WC175" s="7"/>
      <c r="WD175" s="7"/>
      <c r="WE175" s="7"/>
      <c r="WF175" s="7"/>
      <c r="WG175" s="7"/>
      <c r="WH175" s="7"/>
      <c r="WI175" s="7"/>
      <c r="WJ175" s="7"/>
      <c r="WK175" s="7"/>
      <c r="WL175" s="7"/>
      <c r="WM175" s="7"/>
      <c r="WN175" s="7"/>
      <c r="WO175" s="7"/>
      <c r="WP175" s="7"/>
      <c r="WQ175" s="7"/>
      <c r="WR175" s="7"/>
      <c r="WS175" s="7"/>
      <c r="WT175" s="7"/>
      <c r="WU175" s="7"/>
      <c r="WV175" s="7"/>
      <c r="WW175" s="7"/>
      <c r="WX175" s="7"/>
      <c r="WY175" s="7"/>
      <c r="WZ175" s="7"/>
      <c r="XA175" s="7"/>
      <c r="XB175" s="7"/>
      <c r="XC175" s="7"/>
      <c r="XD175" s="7"/>
      <c r="XE175" s="7"/>
      <c r="XF175" s="7"/>
      <c r="XG175" s="7"/>
      <c r="XH175" s="7"/>
      <c r="XI175" s="7"/>
      <c r="XJ175" s="7"/>
      <c r="XK175" s="7"/>
      <c r="XL175" s="7"/>
      <c r="XM175" s="7"/>
      <c r="XN175" s="7"/>
      <c r="XO175" s="7"/>
      <c r="XP175" s="7"/>
      <c r="XQ175" s="7"/>
      <c r="XR175" s="7"/>
      <c r="XS175" s="7"/>
      <c r="XT175" s="7"/>
      <c r="XU175" s="7"/>
      <c r="XV175" s="7"/>
      <c r="XW175" s="7"/>
      <c r="XX175" s="7"/>
      <c r="XY175" s="7"/>
      <c r="XZ175" s="7"/>
      <c r="YA175" s="7"/>
      <c r="YB175" s="7"/>
      <c r="YC175" s="7"/>
      <c r="YD175" s="7"/>
      <c r="YE175" s="7"/>
      <c r="YF175" s="7"/>
      <c r="YG175" s="7"/>
      <c r="YH175" s="7"/>
      <c r="YI175" s="7"/>
      <c r="YJ175" s="7"/>
      <c r="YK175" s="7"/>
      <c r="YL175" s="7"/>
      <c r="YM175" s="7"/>
      <c r="YN175" s="7"/>
      <c r="YO175" s="7"/>
      <c r="YP175" s="7"/>
      <c r="YQ175" s="7"/>
      <c r="YR175" s="7"/>
      <c r="YS175" s="7"/>
      <c r="YT175" s="7"/>
      <c r="YU175" s="7"/>
      <c r="YV175" s="7"/>
      <c r="YW175" s="7"/>
      <c r="YX175" s="7"/>
      <c r="YY175" s="7"/>
      <c r="YZ175" s="7"/>
      <c r="ZA175" s="7"/>
      <c r="ZB175" s="7"/>
      <c r="ZC175" s="7"/>
      <c r="ZD175" s="7"/>
      <c r="ZE175" s="7"/>
      <c r="ZF175" s="7"/>
      <c r="ZG175" s="7"/>
      <c r="ZH175" s="7"/>
      <c r="ZI175" s="7"/>
      <c r="ZJ175" s="7"/>
      <c r="ZK175" s="7"/>
      <c r="ZL175" s="7"/>
      <c r="ZM175" s="7"/>
      <c r="ZN175" s="7"/>
      <c r="ZO175" s="7"/>
      <c r="ZP175" s="7"/>
      <c r="ZQ175" s="7"/>
      <c r="ZR175" s="7"/>
      <c r="ZS175" s="7"/>
      <c r="ZT175" s="7"/>
      <c r="ZU175" s="7"/>
      <c r="ZV175" s="7"/>
      <c r="ZW175" s="7"/>
      <c r="ZX175" s="7"/>
      <c r="ZY175" s="7"/>
      <c r="ZZ175" s="7"/>
      <c r="AAA175" s="7"/>
      <c r="AAB175" s="7"/>
      <c r="AAC175" s="7"/>
      <c r="AAD175" s="7"/>
      <c r="AAE175" s="7"/>
      <c r="AAF175" s="7"/>
      <c r="AAG175" s="7"/>
      <c r="AAH175" s="7"/>
      <c r="AAI175" s="7"/>
      <c r="AAJ175" s="7"/>
      <c r="AAK175" s="7"/>
      <c r="AAL175" s="7"/>
      <c r="AAM175" s="7"/>
      <c r="AAN175" s="7"/>
      <c r="AAO175" s="7"/>
      <c r="AAP175" s="7"/>
      <c r="AAQ175" s="7"/>
      <c r="AAR175" s="7"/>
      <c r="AAS175" s="7"/>
      <c r="AAT175" s="7"/>
      <c r="AAU175" s="7"/>
      <c r="AAV175" s="7"/>
      <c r="AAW175" s="7"/>
      <c r="AAX175" s="7"/>
      <c r="AAY175" s="7"/>
      <c r="AAZ175" s="7"/>
      <c r="ABA175" s="7"/>
      <c r="ABB175" s="7"/>
      <c r="ABC175" s="7"/>
      <c r="ABD175" s="7"/>
      <c r="ABE175" s="7"/>
      <c r="ABF175" s="7"/>
      <c r="ABG175" s="7"/>
      <c r="ABH175" s="7"/>
      <c r="ABI175" s="7"/>
      <c r="ABJ175" s="7"/>
      <c r="ABK175" s="7"/>
      <c r="ABL175" s="7"/>
      <c r="ABM175" s="7"/>
      <c r="ABN175" s="7"/>
      <c r="ABO175" s="7"/>
      <c r="ABP175" s="7"/>
      <c r="ABQ175" s="7"/>
      <c r="ABR175" s="7"/>
      <c r="ABS175" s="7"/>
      <c r="ABT175" s="7"/>
      <c r="ABU175" s="7"/>
      <c r="ABV175" s="7"/>
      <c r="ABW175" s="7"/>
      <c r="ABX175" s="7"/>
      <c r="ABY175" s="7"/>
      <c r="ABZ175" s="7"/>
      <c r="ACA175" s="7"/>
      <c r="ACB175" s="7"/>
      <c r="ACC175" s="7"/>
      <c r="ACD175" s="7"/>
      <c r="ACE175" s="7"/>
      <c r="ACF175" s="7"/>
      <c r="ACG175" s="7"/>
      <c r="ACH175" s="7"/>
      <c r="ACI175" s="7"/>
      <c r="ACJ175" s="7"/>
      <c r="ACK175" s="7"/>
      <c r="ACL175" s="7"/>
      <c r="ACM175" s="7"/>
      <c r="ACN175" s="7"/>
      <c r="ACO175" s="7"/>
      <c r="ACP175" s="7"/>
      <c r="ACQ175" s="7"/>
      <c r="ACR175" s="7"/>
      <c r="ACS175" s="7"/>
      <c r="ACT175" s="7"/>
      <c r="ACU175" s="7"/>
      <c r="ACV175" s="7"/>
      <c r="ACW175" s="7"/>
      <c r="ACX175" s="7"/>
      <c r="ACY175" s="7"/>
      <c r="ACZ175" s="7"/>
      <c r="ADA175" s="7"/>
      <c r="ADB175" s="7"/>
      <c r="ADC175" s="7"/>
      <c r="ADD175" s="7"/>
      <c r="ADE175" s="7"/>
      <c r="ADF175" s="7"/>
      <c r="ADG175" s="7"/>
      <c r="ADH175" s="7"/>
      <c r="ADI175" s="7"/>
      <c r="ADJ175" s="7"/>
      <c r="ADK175" s="7"/>
      <c r="ADL175" s="7"/>
      <c r="ADM175" s="7"/>
      <c r="ADN175" s="7"/>
      <c r="ADO175" s="7"/>
      <c r="ADP175" s="7"/>
      <c r="ADQ175" s="7"/>
      <c r="ADR175" s="7"/>
      <c r="ADS175" s="7"/>
      <c r="ADT175" s="7"/>
      <c r="ADU175" s="7"/>
      <c r="ADV175" s="7"/>
      <c r="ADW175" s="7"/>
      <c r="ADX175" s="7"/>
      <c r="ADY175" s="7"/>
      <c r="ADZ175" s="7"/>
      <c r="AEA175" s="7"/>
      <c r="AEB175" s="7"/>
      <c r="AEC175" s="7"/>
      <c r="AED175" s="7"/>
      <c r="AEE175" s="7"/>
      <c r="AEF175" s="7"/>
      <c r="AEG175" s="7"/>
      <c r="AEH175" s="7"/>
      <c r="AEI175" s="7"/>
      <c r="AEJ175" s="7"/>
      <c r="AEK175" s="7"/>
      <c r="AEL175" s="7"/>
      <c r="AEM175" s="7"/>
      <c r="AEN175" s="7"/>
      <c r="AEO175" s="7"/>
      <c r="AEP175" s="7"/>
      <c r="AEQ175" s="7"/>
      <c r="AER175" s="7"/>
      <c r="AES175" s="7"/>
      <c r="AET175" s="7"/>
      <c r="AEU175" s="7"/>
      <c r="AEV175" s="7"/>
      <c r="AEW175" s="7"/>
      <c r="AEX175" s="7"/>
      <c r="AEY175" s="7"/>
      <c r="AEZ175" s="7"/>
      <c r="AFA175" s="7"/>
      <c r="AFB175" s="7"/>
      <c r="AFC175" s="7"/>
      <c r="AFD175" s="7"/>
      <c r="AFE175" s="7"/>
      <c r="AFF175" s="7"/>
      <c r="AFG175" s="7"/>
      <c r="AFH175" s="7"/>
      <c r="AFI175" s="7"/>
      <c r="AFJ175" s="7"/>
      <c r="AFK175" s="7"/>
      <c r="AFL175" s="7"/>
      <c r="AFM175" s="7"/>
      <c r="AFN175" s="7"/>
      <c r="AFO175" s="7"/>
      <c r="AFP175" s="7"/>
      <c r="AFQ175" s="7"/>
      <c r="AFR175" s="7"/>
      <c r="AFS175" s="7"/>
      <c r="AFT175" s="7"/>
      <c r="AFU175" s="7"/>
      <c r="AFV175" s="7"/>
      <c r="AFW175" s="7"/>
      <c r="AFX175" s="7"/>
      <c r="AFY175" s="7"/>
      <c r="AFZ175" s="7"/>
      <c r="AGA175" s="7"/>
      <c r="AGB175" s="7"/>
      <c r="AGC175" s="7"/>
      <c r="AGD175" s="7"/>
      <c r="AGE175" s="7"/>
      <c r="AGF175" s="7"/>
      <c r="AGG175" s="7"/>
      <c r="AGH175" s="7"/>
      <c r="AGI175" s="7"/>
      <c r="AGJ175" s="7"/>
      <c r="AGK175" s="7"/>
      <c r="AGL175" s="7"/>
      <c r="AGM175" s="7"/>
      <c r="AGN175" s="7"/>
      <c r="AGO175" s="7"/>
      <c r="AGP175" s="7"/>
      <c r="AGQ175" s="7"/>
      <c r="AGR175" s="7"/>
      <c r="AGS175" s="7"/>
      <c r="AGT175" s="7"/>
      <c r="AGU175" s="7"/>
      <c r="AGV175" s="7"/>
      <c r="AGW175" s="7"/>
      <c r="AGX175" s="7"/>
      <c r="AGY175" s="7"/>
      <c r="AGZ175" s="7"/>
      <c r="AHA175" s="7"/>
      <c r="AHB175" s="7"/>
      <c r="AHC175" s="7"/>
      <c r="AHD175" s="7"/>
      <c r="AHE175" s="7"/>
      <c r="AHF175" s="7"/>
      <c r="AHG175" s="7"/>
      <c r="AHH175" s="7"/>
      <c r="AHI175" s="7"/>
      <c r="AHJ175" s="7"/>
      <c r="AHK175" s="7"/>
      <c r="AHL175" s="7"/>
      <c r="AHM175" s="7"/>
      <c r="AHN175" s="7"/>
      <c r="AHO175" s="7"/>
      <c r="AHP175" s="7"/>
      <c r="AHQ175" s="7"/>
      <c r="AHR175" s="7"/>
      <c r="AHS175" s="7"/>
      <c r="AHT175" s="7"/>
      <c r="AHU175" s="7"/>
      <c r="AHV175" s="7"/>
      <c r="AHW175" s="7"/>
      <c r="AHX175" s="7"/>
      <c r="AHY175" s="7"/>
      <c r="AHZ175" s="7"/>
      <c r="AIA175" s="7"/>
      <c r="AIB175" s="7"/>
      <c r="AIC175" s="7"/>
      <c r="AID175" s="7"/>
      <c r="AIE175" s="7"/>
      <c r="AIF175" s="7"/>
      <c r="AIG175" s="7"/>
      <c r="AIH175" s="7"/>
      <c r="AII175" s="7"/>
      <c r="AIJ175" s="7"/>
      <c r="AIK175" s="7"/>
      <c r="AIL175" s="7"/>
      <c r="AIM175" s="7"/>
      <c r="AIN175" s="7"/>
      <c r="AIO175" s="7"/>
      <c r="AIP175" s="7"/>
      <c r="AIQ175" s="7"/>
      <c r="AIR175" s="7"/>
      <c r="AIS175" s="7"/>
      <c r="AIT175" s="7"/>
      <c r="AIU175" s="7"/>
      <c r="AIV175" s="7"/>
      <c r="AIW175" s="7"/>
      <c r="AIX175" s="7"/>
      <c r="AIY175" s="7"/>
      <c r="AIZ175" s="7"/>
      <c r="AJA175" s="7"/>
      <c r="AJB175" s="7"/>
      <c r="AJC175" s="7"/>
      <c r="AJD175" s="7"/>
      <c r="AJE175" s="7"/>
      <c r="AJF175" s="7"/>
      <c r="AJG175" s="7"/>
      <c r="AJH175" s="7"/>
      <c r="AJI175" s="7"/>
      <c r="AJJ175" s="7"/>
      <c r="AJK175" s="7"/>
      <c r="AJL175" s="7"/>
      <c r="AJM175" s="7"/>
      <c r="AJN175" s="7"/>
      <c r="AJO175" s="7"/>
      <c r="AJP175" s="7"/>
      <c r="AJQ175" s="7"/>
      <c r="AJR175" s="7"/>
      <c r="AJS175" s="7"/>
      <c r="AJT175" s="7"/>
      <c r="AJU175" s="7"/>
      <c r="AJV175" s="7"/>
      <c r="AJW175" s="7"/>
      <c r="AJX175" s="7"/>
      <c r="AJY175" s="7"/>
      <c r="AJZ175" s="7"/>
      <c r="AKA175" s="7"/>
      <c r="AKB175" s="7"/>
      <c r="AKC175" s="7"/>
      <c r="AKD175" s="7"/>
      <c r="AKE175" s="7"/>
      <c r="AKF175" s="7"/>
      <c r="AKG175" s="7"/>
      <c r="AKH175" s="7"/>
      <c r="AKI175" s="7"/>
      <c r="AKJ175" s="7"/>
      <c r="AKK175" s="7"/>
      <c r="AKL175" s="7"/>
      <c r="AKM175" s="7"/>
      <c r="AKN175" s="7"/>
      <c r="AKO175" s="7"/>
      <c r="AKP175" s="7"/>
      <c r="AKQ175" s="7"/>
      <c r="AKR175" s="7"/>
      <c r="AKS175" s="7"/>
      <c r="AKT175" s="7"/>
      <c r="AKU175" s="7"/>
      <c r="AKV175" s="7"/>
      <c r="AKW175" s="7"/>
      <c r="AKX175" s="7"/>
      <c r="AKY175" s="7"/>
      <c r="AKZ175" s="7"/>
      <c r="ALA175" s="7"/>
      <c r="ALB175" s="7"/>
      <c r="ALC175" s="7"/>
      <c r="ALD175" s="7"/>
      <c r="ALE175" s="7"/>
      <c r="ALF175" s="7"/>
      <c r="ALG175" s="7"/>
      <c r="ALH175" s="7"/>
      <c r="ALI175" s="7"/>
      <c r="ALJ175" s="7"/>
      <c r="ALK175" s="7"/>
      <c r="ALL175" s="7"/>
      <c r="ALM175" s="7"/>
      <c r="ALN175" s="7"/>
      <c r="ALO175" s="7"/>
      <c r="ALP175" s="7"/>
      <c r="ALQ175" s="7"/>
      <c r="ALR175" s="7"/>
      <c r="ALS175" s="7"/>
      <c r="ALT175" s="7"/>
      <c r="ALU175" s="7"/>
      <c r="ALV175" s="7"/>
      <c r="ALW175" s="7"/>
      <c r="ALX175" s="7"/>
      <c r="ALY175" s="7"/>
      <c r="ALZ175" s="7"/>
      <c r="AMA175" s="7"/>
      <c r="AMB175" s="7"/>
      <c r="AMC175" s="7"/>
      <c r="AMD175" s="7"/>
      <c r="AME175" s="7"/>
      <c r="AMF175" s="7"/>
      <c r="AMG175" s="7"/>
      <c r="AMH175" s="7"/>
      <c r="AMI175" s="7"/>
      <c r="AMJ175" s="7"/>
      <c r="AMK175" s="7"/>
      <c r="AML175" s="7"/>
      <c r="AMM175" s="7"/>
      <c r="AMN175" s="7"/>
      <c r="AMO175" s="7"/>
      <c r="AMP175" s="7"/>
      <c r="AMQ175" s="7"/>
      <c r="AMR175" s="7"/>
      <c r="AMS175" s="7"/>
      <c r="AMT175" s="7"/>
      <c r="AMU175" s="7"/>
      <c r="AMV175" s="7"/>
      <c r="AMW175" s="7"/>
      <c r="AMX175" s="7"/>
      <c r="AMY175" s="7"/>
      <c r="AMZ175" s="7"/>
      <c r="ANA175" s="7"/>
      <c r="ANB175" s="7"/>
      <c r="ANC175" s="7"/>
      <c r="AND175" s="7"/>
      <c r="ANE175" s="7"/>
      <c r="ANF175" s="7"/>
      <c r="ANG175" s="7"/>
      <c r="ANH175" s="7"/>
      <c r="ANI175" s="7"/>
      <c r="ANJ175" s="7"/>
      <c r="ANK175" s="7"/>
      <c r="ANL175" s="7"/>
      <c r="ANM175" s="7"/>
      <c r="ANN175" s="7"/>
      <c r="ANO175" s="7"/>
      <c r="ANP175" s="7"/>
      <c r="ANQ175" s="7"/>
      <c r="ANR175" s="7"/>
      <c r="ANS175" s="7"/>
      <c r="ANT175" s="7"/>
      <c r="ANU175" s="7"/>
      <c r="ANV175" s="7"/>
      <c r="ANW175" s="7"/>
      <c r="ANX175" s="7"/>
      <c r="ANY175" s="7"/>
      <c r="ANZ175" s="7"/>
      <c r="AOA175" s="7"/>
      <c r="AOB175" s="7"/>
      <c r="AOC175" s="7"/>
      <c r="AOD175" s="7"/>
      <c r="AOE175" s="7"/>
      <c r="AOF175" s="7"/>
      <c r="AOG175" s="7"/>
      <c r="AOH175" s="7"/>
      <c r="AOI175" s="7"/>
      <c r="AOJ175" s="7"/>
      <c r="AOK175" s="7"/>
      <c r="AOL175" s="7"/>
      <c r="AOM175" s="7"/>
      <c r="AON175" s="7"/>
      <c r="AOO175" s="7"/>
      <c r="AOP175" s="7"/>
      <c r="AOQ175" s="7"/>
      <c r="AOR175" s="7"/>
      <c r="AOS175" s="7"/>
      <c r="AOT175" s="7"/>
      <c r="AOU175" s="7"/>
      <c r="AOV175" s="7"/>
      <c r="AOW175" s="7"/>
      <c r="AOX175" s="7"/>
      <c r="AOY175" s="7"/>
      <c r="AOZ175" s="7"/>
      <c r="APA175" s="7"/>
      <c r="APB175" s="7"/>
      <c r="APC175" s="7"/>
      <c r="APD175" s="7"/>
      <c r="APE175" s="7"/>
      <c r="APF175" s="7"/>
      <c r="APG175" s="7"/>
      <c r="APH175" s="7"/>
      <c r="API175" s="7"/>
      <c r="APJ175" s="7"/>
      <c r="APK175" s="7"/>
      <c r="APL175" s="7"/>
      <c r="APM175" s="7"/>
      <c r="APN175" s="7"/>
      <c r="APO175" s="7"/>
      <c r="APP175" s="7"/>
      <c r="APQ175" s="7"/>
      <c r="APR175" s="7"/>
      <c r="APS175" s="7"/>
      <c r="APT175" s="7"/>
      <c r="APU175" s="7"/>
      <c r="APV175" s="7"/>
      <c r="APW175" s="7"/>
      <c r="APX175" s="7"/>
      <c r="APY175" s="7"/>
      <c r="APZ175" s="7"/>
      <c r="AQA175" s="7"/>
      <c r="AQB175" s="7"/>
      <c r="AQC175" s="7"/>
      <c r="AQD175" s="7"/>
      <c r="AQE175" s="7"/>
      <c r="AQF175" s="7"/>
      <c r="AQG175" s="7"/>
      <c r="AQH175" s="7"/>
      <c r="AQI175" s="7"/>
      <c r="AQJ175" s="7"/>
      <c r="AQK175" s="7"/>
      <c r="AQL175" s="7"/>
      <c r="AQM175" s="7"/>
      <c r="AQN175" s="7"/>
      <c r="AQO175" s="7"/>
      <c r="AQP175" s="7"/>
      <c r="AQQ175" s="7"/>
      <c r="AQR175" s="7"/>
      <c r="AQS175" s="7"/>
      <c r="AQT175" s="7"/>
      <c r="AQU175" s="7"/>
      <c r="AQV175" s="7"/>
      <c r="AQW175" s="7"/>
      <c r="AQX175" s="7"/>
      <c r="AQY175" s="7"/>
      <c r="AQZ175" s="7"/>
      <c r="ARA175" s="7"/>
      <c r="ARB175" s="7"/>
      <c r="ARC175" s="7"/>
      <c r="ARD175" s="7"/>
      <c r="ARE175" s="7"/>
      <c r="ARF175" s="7"/>
      <c r="ARG175" s="7"/>
      <c r="ARH175" s="7"/>
      <c r="ARI175" s="7"/>
      <c r="ARJ175" s="7"/>
      <c r="ARK175" s="7"/>
      <c r="ARL175" s="7"/>
      <c r="ARM175" s="7"/>
      <c r="ARN175" s="7"/>
      <c r="ARO175" s="7"/>
      <c r="ARP175" s="7"/>
      <c r="ARQ175" s="7"/>
      <c r="ARR175" s="7"/>
      <c r="ARS175" s="7"/>
      <c r="ART175" s="7"/>
      <c r="ARU175" s="7"/>
      <c r="ARV175" s="7"/>
      <c r="ARW175" s="7"/>
      <c r="ARX175" s="7"/>
      <c r="ARY175" s="7"/>
      <c r="ARZ175" s="7"/>
      <c r="ASA175" s="7"/>
      <c r="ASB175" s="7"/>
      <c r="ASC175" s="7"/>
      <c r="ASD175" s="7"/>
      <c r="ASE175" s="7"/>
      <c r="ASF175" s="7"/>
      <c r="ASG175" s="7"/>
      <c r="ASH175" s="7"/>
      <c r="ASI175" s="7"/>
      <c r="ASJ175" s="7"/>
      <c r="ASK175" s="7"/>
      <c r="ASL175" s="7"/>
      <c r="ASM175" s="7"/>
      <c r="ASN175" s="7"/>
      <c r="ASO175" s="7"/>
      <c r="ASP175" s="7"/>
      <c r="ASQ175" s="7"/>
      <c r="ASR175" s="7"/>
      <c r="ASS175" s="7"/>
      <c r="AST175" s="7"/>
      <c r="ASU175" s="7"/>
      <c r="ASV175" s="7"/>
      <c r="ASW175" s="7"/>
      <c r="ASX175" s="7"/>
      <c r="ASY175" s="7"/>
      <c r="ASZ175" s="7"/>
      <c r="ATA175" s="7"/>
      <c r="ATB175" s="7"/>
      <c r="ATC175" s="7"/>
      <c r="ATD175" s="7"/>
      <c r="ATE175" s="7"/>
      <c r="ATF175" s="7"/>
      <c r="ATG175" s="7"/>
      <c r="ATH175" s="7"/>
      <c r="ATI175" s="7"/>
      <c r="ATJ175" s="7"/>
      <c r="ATK175" s="7"/>
      <c r="ATL175" s="7"/>
      <c r="ATM175" s="7"/>
      <c r="ATN175" s="7"/>
      <c r="ATO175" s="7"/>
      <c r="ATP175" s="7"/>
      <c r="ATQ175" s="7"/>
      <c r="ATR175" s="7"/>
      <c r="ATS175" s="7"/>
      <c r="ATT175" s="7"/>
      <c r="ATU175" s="7"/>
      <c r="ATV175" s="7"/>
      <c r="ATW175" s="7"/>
      <c r="ATX175" s="7"/>
      <c r="ATY175" s="7"/>
      <c r="ATZ175" s="7"/>
      <c r="AUA175" s="7"/>
      <c r="AUB175" s="7"/>
      <c r="AUC175" s="7"/>
      <c r="AUD175" s="7"/>
      <c r="AUE175" s="7"/>
      <c r="AUF175" s="7"/>
      <c r="AUG175" s="7"/>
      <c r="AUH175" s="7"/>
      <c r="AUI175" s="7"/>
      <c r="AUJ175" s="7"/>
      <c r="AUK175" s="7"/>
      <c r="AUL175" s="7"/>
      <c r="AUM175" s="7"/>
      <c r="AUN175" s="7"/>
      <c r="AUO175" s="7"/>
      <c r="AUP175" s="7"/>
      <c r="AUQ175" s="7"/>
      <c r="AUR175" s="7"/>
      <c r="AUS175" s="7"/>
      <c r="AUT175" s="7"/>
      <c r="AUU175" s="7"/>
      <c r="AUV175" s="7"/>
      <c r="AUW175" s="7"/>
      <c r="AUX175" s="7"/>
      <c r="AUY175" s="7"/>
      <c r="AUZ175" s="7"/>
      <c r="AVA175" s="7"/>
      <c r="AVB175" s="7"/>
      <c r="AVC175" s="7"/>
      <c r="AVD175" s="7"/>
      <c r="AVE175" s="7"/>
      <c r="AVF175" s="7"/>
      <c r="AVG175" s="7"/>
      <c r="AVH175" s="7"/>
      <c r="AVI175" s="7"/>
      <c r="AVJ175" s="7"/>
      <c r="AVK175" s="7"/>
      <c r="AVL175" s="7"/>
      <c r="AVM175" s="7"/>
      <c r="AVN175" s="7"/>
      <c r="AVO175" s="7"/>
      <c r="AVP175" s="7"/>
      <c r="AVQ175" s="7"/>
      <c r="AVR175" s="7"/>
      <c r="AVS175" s="7"/>
      <c r="AVT175" s="7"/>
      <c r="AVU175" s="7"/>
      <c r="AVV175" s="7"/>
      <c r="AVW175" s="7"/>
      <c r="AVX175" s="7"/>
      <c r="AVY175" s="7"/>
      <c r="AVZ175" s="7"/>
      <c r="AWA175" s="7"/>
      <c r="AWB175" s="7"/>
      <c r="AWC175" s="7"/>
      <c r="AWD175" s="7"/>
      <c r="AWE175" s="7"/>
      <c r="AWF175" s="7"/>
      <c r="AWG175" s="7"/>
      <c r="AWH175" s="7"/>
      <c r="AWI175" s="7"/>
      <c r="AWJ175" s="7"/>
      <c r="AWK175" s="7"/>
      <c r="AWL175" s="7"/>
      <c r="AWM175" s="7"/>
      <c r="AWN175" s="7"/>
      <c r="AWO175" s="7"/>
      <c r="AWP175" s="7"/>
      <c r="AWQ175" s="7"/>
      <c r="AWR175" s="7"/>
      <c r="AWS175" s="7"/>
      <c r="AWT175" s="7"/>
      <c r="AWU175" s="7"/>
      <c r="AWV175" s="7"/>
      <c r="AWW175" s="7"/>
      <c r="AWX175" s="7"/>
      <c r="AWY175" s="7"/>
      <c r="AWZ175" s="7"/>
      <c r="AXA175" s="7"/>
      <c r="AXB175" s="7"/>
      <c r="AXC175" s="7"/>
      <c r="AXD175" s="7"/>
      <c r="AXE175" s="7"/>
      <c r="AXF175" s="7"/>
      <c r="AXG175" s="7"/>
      <c r="AXH175" s="7"/>
      <c r="AXI175" s="7"/>
      <c r="AXJ175" s="7"/>
      <c r="AXK175" s="7"/>
      <c r="AXL175" s="7"/>
      <c r="AXM175" s="7"/>
      <c r="AXN175" s="7"/>
      <c r="AXO175" s="7"/>
      <c r="AXP175" s="7"/>
      <c r="AXQ175" s="7"/>
      <c r="AXR175" s="7"/>
      <c r="AXS175" s="7"/>
      <c r="AXT175" s="7"/>
      <c r="AXU175" s="7"/>
      <c r="AXV175" s="7"/>
      <c r="AXW175" s="7"/>
      <c r="AXX175" s="7"/>
      <c r="AXY175" s="7"/>
      <c r="AXZ175" s="7"/>
      <c r="AYA175" s="7"/>
      <c r="AYB175" s="7"/>
      <c r="AYC175" s="7"/>
      <c r="AYD175" s="7"/>
      <c r="AYE175" s="7"/>
      <c r="AYF175" s="7"/>
      <c r="AYG175" s="7"/>
      <c r="AYH175" s="7"/>
      <c r="AYI175" s="7"/>
      <c r="AYJ175" s="7"/>
      <c r="AYK175" s="7"/>
      <c r="AYL175" s="7"/>
      <c r="AYM175" s="7"/>
      <c r="AYN175" s="7"/>
      <c r="AYO175" s="7"/>
      <c r="AYP175" s="7"/>
      <c r="AYQ175" s="7"/>
      <c r="AYR175" s="7"/>
      <c r="AYS175" s="7"/>
      <c r="AYT175" s="7"/>
      <c r="AYU175" s="7"/>
      <c r="AYV175" s="7"/>
      <c r="AYW175" s="7"/>
      <c r="AYX175" s="7"/>
      <c r="AYY175" s="7"/>
      <c r="AYZ175" s="7"/>
      <c r="AZA175" s="7"/>
      <c r="AZB175" s="7"/>
      <c r="AZC175" s="7"/>
      <c r="AZD175" s="7"/>
      <c r="AZE175" s="7"/>
      <c r="AZF175" s="7"/>
      <c r="AZG175" s="7"/>
      <c r="AZH175" s="7"/>
      <c r="AZI175" s="7"/>
      <c r="AZJ175" s="7"/>
      <c r="AZK175" s="7"/>
      <c r="AZL175" s="7"/>
      <c r="AZM175" s="7"/>
      <c r="AZN175" s="7"/>
      <c r="AZO175" s="7"/>
      <c r="AZP175" s="7"/>
      <c r="AZQ175" s="7"/>
      <c r="AZR175" s="7"/>
      <c r="AZS175" s="7"/>
      <c r="AZT175" s="7"/>
      <c r="AZU175" s="7"/>
      <c r="AZV175" s="7"/>
      <c r="AZW175" s="7"/>
      <c r="AZX175" s="7"/>
      <c r="AZY175" s="7"/>
      <c r="AZZ175" s="7"/>
      <c r="BAA175" s="7"/>
      <c r="BAB175" s="7"/>
      <c r="BAC175" s="7"/>
      <c r="BAD175" s="7"/>
      <c r="BAE175" s="7"/>
      <c r="BAF175" s="7"/>
      <c r="BAG175" s="7"/>
      <c r="BAH175" s="7"/>
      <c r="BAI175" s="7"/>
      <c r="BAJ175" s="7"/>
      <c r="BAK175" s="7"/>
      <c r="BAL175" s="7"/>
      <c r="BAM175" s="7"/>
      <c r="BAN175" s="7"/>
      <c r="BAO175" s="7"/>
      <c r="BAP175" s="7"/>
      <c r="BAQ175" s="7"/>
      <c r="BAR175" s="7"/>
      <c r="BAS175" s="7"/>
      <c r="BAT175" s="7"/>
      <c r="BAU175" s="7"/>
      <c r="BAV175" s="7"/>
      <c r="BAW175" s="7"/>
      <c r="BAX175" s="7"/>
      <c r="BAY175" s="7"/>
      <c r="BAZ175" s="7"/>
      <c r="BBA175" s="7"/>
      <c r="BBB175" s="7"/>
      <c r="BBC175" s="7"/>
      <c r="BBD175" s="7"/>
      <c r="BBE175" s="7"/>
      <c r="BBF175" s="7"/>
      <c r="BBG175" s="7"/>
      <c r="BBH175" s="7"/>
      <c r="BBI175" s="7"/>
      <c r="BBJ175" s="7"/>
      <c r="BBK175" s="7"/>
      <c r="BBL175" s="7"/>
      <c r="BBM175" s="7"/>
      <c r="BBN175" s="7"/>
      <c r="BBO175" s="7"/>
      <c r="BBP175" s="7"/>
      <c r="BBQ175" s="7"/>
      <c r="BBR175" s="7"/>
      <c r="BBS175" s="7"/>
      <c r="BBT175" s="7"/>
      <c r="BBU175" s="7"/>
      <c r="BBV175" s="7"/>
      <c r="BBW175" s="7"/>
      <c r="BBX175" s="7"/>
      <c r="BBY175" s="7"/>
      <c r="BBZ175" s="7"/>
      <c r="BCA175" s="7"/>
      <c r="BCB175" s="7"/>
      <c r="BCC175" s="7"/>
      <c r="BCD175" s="7"/>
      <c r="BCE175" s="7"/>
      <c r="BCF175" s="7"/>
      <c r="BCG175" s="7"/>
      <c r="BCH175" s="7"/>
      <c r="BCI175" s="7"/>
      <c r="BCJ175" s="7"/>
      <c r="BCK175" s="7"/>
      <c r="BCL175" s="7"/>
      <c r="BCM175" s="7"/>
      <c r="BCN175" s="7"/>
      <c r="BCO175" s="7"/>
      <c r="BCP175" s="7"/>
      <c r="BCQ175" s="7"/>
      <c r="BCR175" s="7"/>
      <c r="BCS175" s="7"/>
      <c r="BCT175" s="7"/>
      <c r="BCU175" s="7"/>
      <c r="BCV175" s="7"/>
      <c r="BCW175" s="7"/>
      <c r="BCX175" s="7"/>
      <c r="BCY175" s="7"/>
      <c r="BCZ175" s="7"/>
      <c r="BDA175" s="7"/>
      <c r="BDB175" s="7"/>
      <c r="BDC175" s="7"/>
      <c r="BDD175" s="7"/>
      <c r="BDE175" s="7"/>
      <c r="BDF175" s="7"/>
      <c r="BDG175" s="7"/>
      <c r="BDH175" s="7"/>
      <c r="BDI175" s="7"/>
      <c r="BDJ175" s="7"/>
      <c r="BDK175" s="7"/>
      <c r="BDL175" s="7"/>
      <c r="BDM175" s="7"/>
      <c r="BDN175" s="7"/>
      <c r="BDO175" s="7"/>
      <c r="BDP175" s="7"/>
      <c r="BDQ175" s="7"/>
      <c r="BDR175" s="7"/>
      <c r="BDS175" s="7"/>
      <c r="BDT175" s="7"/>
      <c r="BDU175" s="7"/>
      <c r="BDV175" s="7"/>
      <c r="BDW175" s="7"/>
      <c r="BDX175" s="7"/>
      <c r="BDY175" s="7"/>
      <c r="BDZ175" s="7"/>
      <c r="BEA175" s="7"/>
      <c r="BEB175" s="7"/>
      <c r="BEC175" s="7"/>
      <c r="BED175" s="7"/>
      <c r="BEE175" s="7"/>
      <c r="BEF175" s="7"/>
      <c r="BEG175" s="7"/>
      <c r="BEH175" s="7"/>
      <c r="BEI175" s="7"/>
      <c r="BEJ175" s="7"/>
      <c r="BEK175" s="7"/>
      <c r="BEL175" s="7"/>
      <c r="BEM175" s="7"/>
      <c r="BEN175" s="7"/>
      <c r="BEO175" s="7"/>
      <c r="BEP175" s="7"/>
      <c r="BEQ175" s="7"/>
      <c r="BER175" s="7"/>
      <c r="BES175" s="7"/>
      <c r="BET175" s="7"/>
      <c r="BEU175" s="7"/>
      <c r="BEV175" s="7"/>
      <c r="BEW175" s="7"/>
      <c r="BEX175" s="7"/>
      <c r="BEY175" s="7"/>
      <c r="BEZ175" s="7"/>
      <c r="BFA175" s="7"/>
      <c r="BFB175" s="7"/>
      <c r="BFC175" s="7"/>
      <c r="BFD175" s="7"/>
      <c r="BFE175" s="7"/>
      <c r="BFF175" s="7"/>
      <c r="BFG175" s="7"/>
      <c r="BFH175" s="7"/>
      <c r="BFI175" s="7"/>
      <c r="BFJ175" s="7"/>
      <c r="BFK175" s="7"/>
      <c r="BFL175" s="7"/>
      <c r="BFM175" s="7"/>
      <c r="BFN175" s="7"/>
      <c r="BFO175" s="7"/>
      <c r="BFP175" s="7"/>
      <c r="BFQ175" s="7"/>
      <c r="BFR175" s="7"/>
      <c r="BFS175" s="7"/>
      <c r="BFT175" s="7"/>
      <c r="BFU175" s="7"/>
      <c r="BFV175" s="7"/>
      <c r="BFW175" s="7"/>
      <c r="BFX175" s="7"/>
      <c r="BFY175" s="7"/>
      <c r="BFZ175" s="7"/>
      <c r="BGA175" s="7"/>
      <c r="BGB175" s="7"/>
      <c r="BGC175" s="7"/>
      <c r="BGD175" s="7"/>
      <c r="BGE175" s="7"/>
      <c r="BGF175" s="7"/>
      <c r="BGG175" s="7"/>
      <c r="BGH175" s="7"/>
      <c r="BGI175" s="7"/>
      <c r="BGJ175" s="7"/>
      <c r="BGK175" s="7"/>
      <c r="BGL175" s="7"/>
      <c r="BGM175" s="7"/>
      <c r="BGN175" s="7"/>
      <c r="BGO175" s="7"/>
      <c r="BGP175" s="7"/>
      <c r="BGQ175" s="7"/>
      <c r="BGR175" s="7"/>
      <c r="BGS175" s="7"/>
      <c r="BGT175" s="7"/>
      <c r="BGU175" s="7"/>
      <c r="BGV175" s="7"/>
      <c r="BGW175" s="7"/>
      <c r="BGX175" s="7"/>
      <c r="BGY175" s="7"/>
      <c r="BGZ175" s="7"/>
      <c r="BHA175" s="7"/>
      <c r="BHB175" s="7"/>
      <c r="BHC175" s="7"/>
      <c r="BHD175" s="7"/>
      <c r="BHE175" s="7"/>
      <c r="BHF175" s="7"/>
      <c r="BHG175" s="7"/>
      <c r="BHH175" s="7"/>
      <c r="BHI175" s="7"/>
      <c r="BHJ175" s="7"/>
      <c r="BHK175" s="7"/>
      <c r="BHL175" s="7"/>
      <c r="BHM175" s="7"/>
      <c r="BHN175" s="7"/>
      <c r="BHO175" s="7"/>
      <c r="BHP175" s="7"/>
      <c r="BHQ175" s="7"/>
      <c r="BHR175" s="7"/>
      <c r="BHS175" s="7"/>
      <c r="BHT175" s="7"/>
      <c r="BHU175" s="7"/>
      <c r="BHV175" s="7"/>
      <c r="BHW175" s="7"/>
      <c r="BHX175" s="7"/>
      <c r="BHY175" s="7"/>
      <c r="BHZ175" s="7"/>
      <c r="BIA175" s="7"/>
      <c r="BIB175" s="7"/>
      <c r="BIC175" s="7"/>
      <c r="BID175" s="7"/>
      <c r="BIE175" s="7"/>
      <c r="BIF175" s="7"/>
      <c r="BIG175" s="7"/>
      <c r="BIH175" s="7"/>
      <c r="BII175" s="7"/>
      <c r="BIJ175" s="7"/>
      <c r="BIK175" s="7"/>
      <c r="BIL175" s="7"/>
      <c r="BIM175" s="7"/>
      <c r="BIN175" s="7"/>
      <c r="BIO175" s="7"/>
      <c r="BIP175" s="7"/>
      <c r="BIQ175" s="7"/>
      <c r="BIR175" s="7"/>
      <c r="BIS175" s="7"/>
      <c r="BIT175" s="7"/>
      <c r="BIU175" s="7"/>
      <c r="BIV175" s="7"/>
      <c r="BIW175" s="7"/>
      <c r="BIX175" s="7"/>
      <c r="BIY175" s="7"/>
      <c r="BIZ175" s="7"/>
      <c r="BJA175" s="7"/>
      <c r="BJB175" s="7"/>
      <c r="BJC175" s="7"/>
      <c r="BJD175" s="7"/>
      <c r="BJE175" s="7"/>
      <c r="BJF175" s="7"/>
      <c r="BJG175" s="7"/>
      <c r="BJH175" s="7"/>
      <c r="BJI175" s="7"/>
      <c r="BJJ175" s="7"/>
      <c r="BJK175" s="7"/>
      <c r="BJL175" s="7"/>
      <c r="BJM175" s="7"/>
      <c r="BJN175" s="7"/>
      <c r="BJO175" s="7"/>
      <c r="BJP175" s="7"/>
      <c r="BJQ175" s="7"/>
      <c r="BJR175" s="7"/>
      <c r="BJS175" s="7"/>
      <c r="BJT175" s="7"/>
      <c r="BJU175" s="7"/>
      <c r="BJV175" s="7"/>
      <c r="BJW175" s="7"/>
      <c r="BJX175" s="7"/>
      <c r="BJY175" s="7"/>
      <c r="BJZ175" s="7"/>
      <c r="BKA175" s="7"/>
      <c r="BKB175" s="7"/>
      <c r="BKC175" s="7"/>
      <c r="BKD175" s="7"/>
      <c r="BKE175" s="7"/>
      <c r="BKF175" s="7"/>
      <c r="BKG175" s="7"/>
      <c r="BKH175" s="7"/>
      <c r="BKI175" s="7"/>
      <c r="BKJ175" s="7"/>
      <c r="BKK175" s="7"/>
      <c r="BKL175" s="7"/>
      <c r="BKM175" s="7"/>
      <c r="BKN175" s="7"/>
      <c r="BKO175" s="7"/>
      <c r="BKP175" s="7"/>
      <c r="BKQ175" s="7"/>
      <c r="BKR175" s="7"/>
      <c r="BKS175" s="7"/>
      <c r="BKT175" s="7"/>
      <c r="BKU175" s="7"/>
      <c r="BKV175" s="7"/>
      <c r="BKW175" s="7"/>
      <c r="BKX175" s="7"/>
      <c r="BKY175" s="7"/>
      <c r="BKZ175" s="7"/>
      <c r="BLA175" s="7"/>
      <c r="BLB175" s="7"/>
      <c r="BLC175" s="7"/>
      <c r="BLD175" s="7"/>
      <c r="BLE175" s="7"/>
      <c r="BLF175" s="7"/>
      <c r="BLG175" s="7"/>
      <c r="BLH175" s="7"/>
      <c r="BLI175" s="7"/>
      <c r="BLJ175" s="7"/>
      <c r="BLK175" s="7"/>
      <c r="BLL175" s="7"/>
      <c r="BLM175" s="7"/>
      <c r="BLN175" s="7"/>
      <c r="BLO175" s="7"/>
      <c r="BLP175" s="7"/>
      <c r="BLQ175" s="7"/>
      <c r="BLR175" s="7"/>
      <c r="BLS175" s="7"/>
      <c r="BLT175" s="7"/>
      <c r="BLU175" s="7"/>
      <c r="BLV175" s="7"/>
      <c r="BLW175" s="7"/>
      <c r="BLX175" s="7"/>
      <c r="BLY175" s="7"/>
      <c r="BLZ175" s="7"/>
      <c r="BMA175" s="7"/>
      <c r="BMB175" s="7"/>
      <c r="BMC175" s="7"/>
      <c r="BMD175" s="7"/>
      <c r="BME175" s="7"/>
      <c r="BMF175" s="7"/>
      <c r="BMG175" s="7"/>
      <c r="BMH175" s="7"/>
      <c r="BMI175" s="7"/>
      <c r="BMJ175" s="7"/>
      <c r="BMK175" s="7"/>
      <c r="BML175" s="7"/>
      <c r="BMM175" s="7"/>
      <c r="BMN175" s="7"/>
      <c r="BMO175" s="7"/>
      <c r="BMP175" s="7"/>
      <c r="BMQ175" s="7"/>
      <c r="BMR175" s="7"/>
      <c r="BMS175" s="7"/>
      <c r="BMT175" s="7"/>
      <c r="BMU175" s="7"/>
      <c r="BMV175" s="7"/>
      <c r="BMW175" s="7"/>
      <c r="BMX175" s="7"/>
      <c r="BMY175" s="7"/>
      <c r="BMZ175" s="7"/>
      <c r="BNA175" s="7"/>
      <c r="BNB175" s="7"/>
      <c r="BNC175" s="7"/>
      <c r="BND175" s="7"/>
      <c r="BNE175" s="7"/>
      <c r="BNF175" s="7"/>
      <c r="BNG175" s="7"/>
      <c r="BNH175" s="7"/>
      <c r="BNI175" s="7"/>
      <c r="BNJ175" s="7"/>
      <c r="BNK175" s="7"/>
      <c r="BNL175" s="7"/>
      <c r="BNM175" s="7"/>
      <c r="BNN175" s="7"/>
      <c r="BNO175" s="7"/>
      <c r="BNP175" s="7"/>
      <c r="BNQ175" s="7"/>
      <c r="BNR175" s="7"/>
      <c r="BNS175" s="7"/>
      <c r="BNT175" s="7"/>
      <c r="BNU175" s="7"/>
      <c r="BNV175" s="7"/>
      <c r="BNW175" s="7"/>
      <c r="BNX175" s="7"/>
      <c r="BNY175" s="7"/>
      <c r="BNZ175" s="7"/>
      <c r="BOA175" s="7"/>
      <c r="BOB175" s="7"/>
      <c r="BOC175" s="7"/>
      <c r="BOD175" s="7"/>
      <c r="BOE175" s="7"/>
      <c r="BOF175" s="7"/>
      <c r="BOG175" s="7"/>
      <c r="BOH175" s="7"/>
      <c r="BOI175" s="7"/>
      <c r="BOJ175" s="7"/>
      <c r="BOK175" s="7"/>
      <c r="BOL175" s="7"/>
      <c r="BOM175" s="7"/>
      <c r="BON175" s="7"/>
      <c r="BOO175" s="7"/>
      <c r="BOP175" s="7"/>
      <c r="BOQ175" s="7"/>
      <c r="BOR175" s="7"/>
      <c r="BOS175" s="7"/>
      <c r="BOT175" s="7"/>
      <c r="BOU175" s="7"/>
      <c r="BOV175" s="7"/>
      <c r="BOW175" s="7"/>
      <c r="BOX175" s="7"/>
      <c r="BOY175" s="7"/>
      <c r="BOZ175" s="7"/>
      <c r="BPA175" s="7"/>
      <c r="BPB175" s="7"/>
      <c r="BPC175" s="7"/>
      <c r="BPD175" s="7"/>
      <c r="BPE175" s="7"/>
      <c r="BPF175" s="7"/>
      <c r="BPG175" s="7"/>
      <c r="BPH175" s="7"/>
      <c r="BPI175" s="7"/>
      <c r="BPJ175" s="7"/>
      <c r="BPK175" s="7"/>
      <c r="BPL175" s="7"/>
      <c r="BPM175" s="7"/>
      <c r="BPN175" s="7"/>
      <c r="BPO175" s="7"/>
      <c r="BPP175" s="7"/>
      <c r="BPQ175" s="7"/>
      <c r="BPR175" s="7"/>
      <c r="BPS175" s="7"/>
      <c r="BPT175" s="7"/>
      <c r="BPU175" s="7"/>
      <c r="BPV175" s="7"/>
      <c r="BPW175" s="7"/>
      <c r="BPX175" s="7"/>
      <c r="BPY175" s="7"/>
      <c r="BPZ175" s="7"/>
      <c r="BQA175" s="7"/>
      <c r="BQB175" s="7"/>
      <c r="BQC175" s="7"/>
      <c r="BQD175" s="7"/>
      <c r="BQE175" s="7"/>
      <c r="BQF175" s="7"/>
      <c r="BQG175" s="7"/>
      <c r="BQH175" s="7"/>
      <c r="BQI175" s="7"/>
      <c r="BQJ175" s="7"/>
      <c r="BQK175" s="7"/>
      <c r="BQL175" s="7"/>
      <c r="BQM175" s="7"/>
      <c r="BQN175" s="7"/>
      <c r="BQO175" s="7"/>
      <c r="BQP175" s="7"/>
      <c r="BQQ175" s="7"/>
      <c r="BQR175" s="7"/>
      <c r="BQS175" s="7"/>
      <c r="BQT175" s="7"/>
      <c r="BQU175" s="7"/>
      <c r="BQV175" s="7"/>
      <c r="BQW175" s="7"/>
      <c r="BQX175" s="7"/>
      <c r="BQY175" s="7"/>
      <c r="BQZ175" s="7"/>
      <c r="BRA175" s="7"/>
      <c r="BRB175" s="7"/>
      <c r="BRC175" s="7"/>
      <c r="BRD175" s="7"/>
      <c r="BRE175" s="7"/>
      <c r="BRF175" s="7"/>
      <c r="BRG175" s="7"/>
      <c r="BRH175" s="7"/>
      <c r="BRI175" s="7"/>
      <c r="BRJ175" s="7"/>
      <c r="BRK175" s="7"/>
      <c r="BRL175" s="7"/>
      <c r="BRM175" s="7"/>
      <c r="BRN175" s="7"/>
      <c r="BRO175" s="7"/>
      <c r="BRP175" s="7"/>
      <c r="BRQ175" s="7"/>
      <c r="BRR175" s="7"/>
      <c r="BRS175" s="7"/>
      <c r="BRT175" s="7"/>
      <c r="BRU175" s="7"/>
      <c r="BRV175" s="7"/>
      <c r="BRW175" s="7"/>
      <c r="BRX175" s="7"/>
      <c r="BRY175" s="7"/>
      <c r="BRZ175" s="7"/>
      <c r="BSA175" s="7"/>
      <c r="BSB175" s="7"/>
      <c r="BSC175" s="7"/>
      <c r="BSD175" s="7"/>
      <c r="BSE175" s="7"/>
      <c r="BSF175" s="7"/>
      <c r="BSG175" s="7"/>
      <c r="BSH175" s="7"/>
      <c r="BSI175" s="7"/>
      <c r="BSJ175" s="7"/>
      <c r="BSK175" s="7"/>
      <c r="BSL175" s="7"/>
      <c r="BSM175" s="7"/>
      <c r="BSN175" s="7"/>
      <c r="BSO175" s="7"/>
      <c r="BSP175" s="7"/>
      <c r="BSQ175" s="7"/>
      <c r="BSR175" s="7"/>
      <c r="BSS175" s="7"/>
      <c r="BST175" s="7"/>
      <c r="BSU175" s="7"/>
      <c r="BSV175" s="7"/>
      <c r="BSW175" s="7"/>
      <c r="BSX175" s="7"/>
      <c r="BSY175" s="7"/>
      <c r="BSZ175" s="7"/>
      <c r="BTA175" s="7"/>
      <c r="BTB175" s="7"/>
      <c r="BTC175" s="7"/>
      <c r="BTD175" s="7"/>
      <c r="BTE175" s="7"/>
      <c r="BTF175" s="7"/>
      <c r="BTG175" s="7"/>
      <c r="BTH175" s="7"/>
      <c r="BTI175" s="7"/>
      <c r="BTJ175" s="7"/>
      <c r="BTK175" s="7"/>
      <c r="BTL175" s="7"/>
      <c r="BTM175" s="7"/>
      <c r="BTN175" s="7"/>
      <c r="BTO175" s="7"/>
      <c r="BTP175" s="7"/>
      <c r="BTQ175" s="7"/>
      <c r="BTR175" s="7"/>
      <c r="BTS175" s="7"/>
      <c r="BTT175" s="7"/>
      <c r="BTU175" s="7"/>
      <c r="BTV175" s="7"/>
      <c r="BTW175" s="7"/>
      <c r="BTX175" s="7"/>
      <c r="BTY175" s="7"/>
      <c r="BTZ175" s="7"/>
      <c r="BUA175" s="7"/>
      <c r="BUB175" s="7"/>
      <c r="BUC175" s="7"/>
      <c r="BUD175" s="7"/>
      <c r="BUE175" s="7"/>
      <c r="BUF175" s="7"/>
      <c r="BUG175" s="7"/>
      <c r="BUH175" s="7"/>
      <c r="BUI175" s="7"/>
      <c r="BUJ175" s="7"/>
      <c r="BUK175" s="7"/>
      <c r="BUL175" s="7"/>
      <c r="BUM175" s="7"/>
      <c r="BUN175" s="7"/>
      <c r="BUO175" s="7"/>
      <c r="BUP175" s="7"/>
      <c r="BUQ175" s="7"/>
      <c r="BUR175" s="7"/>
      <c r="BUS175" s="7"/>
      <c r="BUT175" s="7"/>
      <c r="BUU175" s="7"/>
      <c r="BUV175" s="7"/>
      <c r="BUW175" s="7"/>
      <c r="BUX175" s="7"/>
      <c r="BUY175" s="7"/>
      <c r="BUZ175" s="7"/>
      <c r="BVA175" s="7"/>
      <c r="BVB175" s="7"/>
      <c r="BVC175" s="7"/>
      <c r="BVD175" s="7"/>
      <c r="BVE175" s="7"/>
      <c r="BVF175" s="7"/>
      <c r="BVG175" s="7"/>
      <c r="BVH175" s="7"/>
      <c r="BVI175" s="7"/>
      <c r="BVJ175" s="7"/>
      <c r="BVK175" s="7"/>
      <c r="BVL175" s="7"/>
      <c r="BVM175" s="7"/>
      <c r="BVN175" s="7"/>
      <c r="BVO175" s="7"/>
      <c r="BVP175" s="7"/>
      <c r="BVQ175" s="7"/>
      <c r="BVR175" s="7"/>
      <c r="BVS175" s="7"/>
      <c r="BVT175" s="7"/>
      <c r="BVU175" s="7"/>
      <c r="BVV175" s="7"/>
      <c r="BVW175" s="7"/>
      <c r="BVX175" s="7"/>
      <c r="BVY175" s="7"/>
      <c r="BVZ175" s="7"/>
      <c r="BWA175" s="7"/>
      <c r="BWB175" s="7"/>
      <c r="BWC175" s="7"/>
      <c r="BWD175" s="7"/>
      <c r="BWE175" s="7"/>
      <c r="BWF175" s="7"/>
      <c r="BWG175" s="7"/>
      <c r="BWH175" s="7"/>
      <c r="BWI175" s="7"/>
      <c r="BWJ175" s="7"/>
      <c r="BWK175" s="7"/>
      <c r="BWL175" s="7"/>
      <c r="BWM175" s="7"/>
      <c r="BWN175" s="7"/>
      <c r="BWO175" s="7"/>
      <c r="BWP175" s="7"/>
      <c r="BWQ175" s="7"/>
      <c r="BWR175" s="7"/>
      <c r="BWS175" s="7"/>
      <c r="BWT175" s="7"/>
      <c r="BWU175" s="7"/>
      <c r="BWV175" s="7"/>
      <c r="BWW175" s="7"/>
      <c r="BWX175" s="7"/>
      <c r="BWY175" s="7"/>
      <c r="BWZ175" s="7"/>
      <c r="BXA175" s="7"/>
      <c r="BXB175" s="7"/>
      <c r="BXC175" s="7"/>
      <c r="BXD175" s="7"/>
      <c r="BXE175" s="7"/>
      <c r="BXF175" s="7"/>
      <c r="BXG175" s="7"/>
      <c r="BXH175" s="7"/>
      <c r="BXI175" s="7"/>
      <c r="BXJ175" s="7"/>
      <c r="BXK175" s="7"/>
      <c r="BXL175" s="7"/>
      <c r="BXM175" s="7"/>
      <c r="BXN175" s="7"/>
      <c r="BXO175" s="7"/>
      <c r="BXP175" s="7"/>
      <c r="BXQ175" s="7"/>
      <c r="BXR175" s="7"/>
      <c r="BXS175" s="7"/>
      <c r="BXT175" s="7"/>
      <c r="BXU175" s="7"/>
      <c r="BXV175" s="7"/>
      <c r="BXW175" s="7"/>
      <c r="BXX175" s="7"/>
      <c r="BXY175" s="7"/>
      <c r="BXZ175" s="7"/>
      <c r="BYA175" s="7"/>
      <c r="BYB175" s="7"/>
      <c r="BYC175" s="7"/>
      <c r="BYD175" s="7"/>
      <c r="BYE175" s="7"/>
      <c r="BYF175" s="7"/>
      <c r="BYG175" s="7"/>
      <c r="BYH175" s="7"/>
      <c r="BYI175" s="7"/>
      <c r="BYJ175" s="7"/>
      <c r="BYK175" s="7"/>
      <c r="BYL175" s="7"/>
      <c r="BYM175" s="7"/>
      <c r="BYN175" s="7"/>
      <c r="BYO175" s="7"/>
      <c r="BYP175" s="7"/>
      <c r="BYQ175" s="7"/>
      <c r="BYR175" s="7"/>
      <c r="BYS175" s="7"/>
      <c r="BYT175" s="7"/>
      <c r="BYU175" s="7"/>
      <c r="BYV175" s="7"/>
      <c r="BYW175" s="7"/>
      <c r="BYX175" s="7"/>
      <c r="BYY175" s="7"/>
      <c r="BYZ175" s="7"/>
      <c r="BZA175" s="7"/>
      <c r="BZB175" s="7"/>
      <c r="BZC175" s="7"/>
      <c r="BZD175" s="7"/>
      <c r="BZE175" s="7"/>
      <c r="BZF175" s="7"/>
      <c r="BZG175" s="7"/>
      <c r="BZH175" s="7"/>
      <c r="BZI175" s="7"/>
      <c r="BZJ175" s="7"/>
      <c r="BZK175" s="7"/>
      <c r="BZL175" s="7"/>
      <c r="BZM175" s="7"/>
      <c r="BZN175" s="7"/>
      <c r="BZO175" s="7"/>
      <c r="BZP175" s="7"/>
      <c r="BZQ175" s="7"/>
      <c r="BZR175" s="7"/>
      <c r="BZS175" s="7"/>
      <c r="BZT175" s="7"/>
      <c r="BZU175" s="7"/>
      <c r="BZV175" s="7"/>
      <c r="BZW175" s="7"/>
      <c r="BZX175" s="7"/>
      <c r="BZY175" s="7"/>
      <c r="BZZ175" s="7"/>
      <c r="CAA175" s="7"/>
      <c r="CAB175" s="7"/>
      <c r="CAC175" s="7"/>
      <c r="CAD175" s="7"/>
      <c r="CAE175" s="7"/>
      <c r="CAF175" s="7"/>
      <c r="CAG175" s="7"/>
      <c r="CAH175" s="7"/>
      <c r="CAI175" s="7"/>
      <c r="CAJ175" s="7"/>
      <c r="CAK175" s="7"/>
      <c r="CAL175" s="7"/>
      <c r="CAM175" s="7"/>
      <c r="CAN175" s="7"/>
      <c r="CAO175" s="7"/>
      <c r="CAP175" s="7"/>
      <c r="CAQ175" s="7"/>
      <c r="CAR175" s="7"/>
      <c r="CAS175" s="7"/>
      <c r="CAT175" s="7"/>
      <c r="CAU175" s="7"/>
      <c r="CAV175" s="7"/>
      <c r="CAW175" s="7"/>
      <c r="CAX175" s="7"/>
      <c r="CAY175" s="7"/>
      <c r="CAZ175" s="7"/>
      <c r="CBA175" s="7"/>
      <c r="CBB175" s="7"/>
      <c r="CBC175" s="7"/>
      <c r="CBD175" s="7"/>
      <c r="CBE175" s="7"/>
      <c r="CBF175" s="7"/>
      <c r="CBG175" s="7"/>
      <c r="CBH175" s="7"/>
      <c r="CBI175" s="7"/>
      <c r="CBJ175" s="7"/>
      <c r="CBK175" s="7"/>
      <c r="CBL175" s="7"/>
      <c r="CBM175" s="7"/>
      <c r="CBN175" s="7"/>
      <c r="CBO175" s="7"/>
      <c r="CBP175" s="7"/>
      <c r="CBQ175" s="7"/>
      <c r="CBR175" s="7"/>
      <c r="CBS175" s="7"/>
      <c r="CBT175" s="7"/>
      <c r="CBU175" s="7"/>
      <c r="CBV175" s="7"/>
      <c r="CBW175" s="7"/>
      <c r="CBX175" s="7"/>
      <c r="CBY175" s="7"/>
      <c r="CBZ175" s="7"/>
      <c r="CCA175" s="7"/>
      <c r="CCB175" s="7"/>
      <c r="CCC175" s="7"/>
      <c r="CCD175" s="7"/>
      <c r="CCE175" s="7"/>
      <c r="CCF175" s="7"/>
      <c r="CCG175" s="7"/>
      <c r="CCH175" s="7"/>
      <c r="CCI175" s="7"/>
      <c r="CCJ175" s="7"/>
      <c r="CCK175" s="7"/>
      <c r="CCL175" s="7"/>
      <c r="CCM175" s="7"/>
      <c r="CCN175" s="7"/>
      <c r="CCO175" s="7"/>
      <c r="CCP175" s="7"/>
      <c r="CCQ175" s="7"/>
      <c r="CCR175" s="7"/>
      <c r="CCS175" s="7"/>
      <c r="CCT175" s="7"/>
      <c r="CCU175" s="7"/>
      <c r="CCV175" s="7"/>
      <c r="CCW175" s="7"/>
      <c r="CCX175" s="7"/>
      <c r="CCY175" s="7"/>
      <c r="CCZ175" s="7"/>
      <c r="CDA175" s="7"/>
      <c r="CDB175" s="7"/>
      <c r="CDC175" s="7"/>
      <c r="CDD175" s="7"/>
      <c r="CDE175" s="7"/>
      <c r="CDF175" s="7"/>
      <c r="CDG175" s="7"/>
      <c r="CDH175" s="7"/>
      <c r="CDI175" s="7"/>
      <c r="CDJ175" s="7"/>
      <c r="CDK175" s="7"/>
      <c r="CDL175" s="7"/>
      <c r="CDM175" s="7"/>
      <c r="CDN175" s="7"/>
      <c r="CDO175" s="7"/>
      <c r="CDP175" s="7"/>
      <c r="CDQ175" s="7"/>
      <c r="CDR175" s="7"/>
      <c r="CDS175" s="7"/>
      <c r="CDT175" s="7"/>
      <c r="CDU175" s="7"/>
      <c r="CDV175" s="7"/>
      <c r="CDW175" s="7"/>
      <c r="CDX175" s="7"/>
      <c r="CDY175" s="7"/>
      <c r="CDZ175" s="7"/>
      <c r="CEA175" s="7"/>
      <c r="CEB175" s="7"/>
      <c r="CEC175" s="7"/>
      <c r="CED175" s="7"/>
      <c r="CEE175" s="7"/>
      <c r="CEF175" s="7"/>
      <c r="CEG175" s="7"/>
      <c r="CEH175" s="7"/>
      <c r="CEI175" s="7"/>
      <c r="CEJ175" s="7"/>
      <c r="CEK175" s="7"/>
      <c r="CEL175" s="7"/>
      <c r="CEM175" s="7"/>
      <c r="CEN175" s="7"/>
      <c r="CEO175" s="7"/>
      <c r="CEP175" s="7"/>
      <c r="CEQ175" s="7"/>
      <c r="CER175" s="7"/>
      <c r="CES175" s="7"/>
      <c r="CET175" s="7"/>
      <c r="CEU175" s="7"/>
      <c r="CEV175" s="7"/>
      <c r="CEW175" s="7"/>
      <c r="CEX175" s="7"/>
      <c r="CEY175" s="7"/>
      <c r="CEZ175" s="7"/>
      <c r="CFA175" s="7"/>
      <c r="CFB175" s="7"/>
      <c r="CFC175" s="7"/>
      <c r="CFD175" s="7"/>
      <c r="CFE175" s="7"/>
      <c r="CFF175" s="7"/>
      <c r="CFG175" s="7"/>
      <c r="CFH175" s="7"/>
      <c r="CFI175" s="7"/>
      <c r="CFJ175" s="7"/>
      <c r="CFK175" s="7"/>
      <c r="CFL175" s="7"/>
      <c r="CFM175" s="7"/>
      <c r="CFN175" s="7"/>
      <c r="CFO175" s="7"/>
      <c r="CFP175" s="7"/>
      <c r="CFQ175" s="7"/>
      <c r="CFR175" s="7"/>
      <c r="CFS175" s="7"/>
      <c r="CFT175" s="7"/>
      <c r="CFU175" s="7"/>
      <c r="CFV175" s="7"/>
      <c r="CFW175" s="7"/>
      <c r="CFX175" s="7"/>
      <c r="CFY175" s="7"/>
      <c r="CFZ175" s="7"/>
      <c r="CGA175" s="7"/>
      <c r="CGB175" s="7"/>
      <c r="CGC175" s="7"/>
      <c r="CGD175" s="7"/>
      <c r="CGE175" s="7"/>
      <c r="CGF175" s="7"/>
      <c r="CGG175" s="7"/>
      <c r="CGH175" s="7"/>
      <c r="CGI175" s="7"/>
      <c r="CGJ175" s="7"/>
      <c r="CGK175" s="7"/>
      <c r="CGL175" s="7"/>
      <c r="CGM175" s="7"/>
      <c r="CGN175" s="7"/>
      <c r="CGO175" s="7"/>
      <c r="CGP175" s="7"/>
      <c r="CGQ175" s="7"/>
      <c r="CGR175" s="7"/>
      <c r="CGS175" s="7"/>
      <c r="CGT175" s="7"/>
      <c r="CGU175" s="7"/>
      <c r="CGV175" s="7"/>
      <c r="CGW175" s="7"/>
      <c r="CGX175" s="7"/>
      <c r="CGY175" s="7"/>
      <c r="CGZ175" s="7"/>
      <c r="CHA175" s="7"/>
      <c r="CHB175" s="7"/>
      <c r="CHC175" s="7"/>
      <c r="CHD175" s="7"/>
      <c r="CHE175" s="7"/>
      <c r="CHF175" s="7"/>
      <c r="CHG175" s="7"/>
      <c r="CHH175" s="7"/>
      <c r="CHI175" s="7"/>
      <c r="CHJ175" s="7"/>
      <c r="CHK175" s="7"/>
      <c r="CHL175" s="7"/>
      <c r="CHM175" s="7"/>
      <c r="CHN175" s="7"/>
      <c r="CHO175" s="7"/>
      <c r="CHP175" s="7"/>
      <c r="CHQ175" s="7"/>
      <c r="CHR175" s="7"/>
      <c r="CHS175" s="7"/>
      <c r="CHT175" s="7"/>
      <c r="CHU175" s="7"/>
      <c r="CHV175" s="7"/>
      <c r="CHW175" s="7"/>
      <c r="CHX175" s="7"/>
      <c r="CHY175" s="7"/>
      <c r="CHZ175" s="7"/>
      <c r="CIA175" s="7"/>
      <c r="CIB175" s="7"/>
      <c r="CIC175" s="7"/>
      <c r="CID175" s="7"/>
      <c r="CIE175" s="7"/>
      <c r="CIF175" s="7"/>
      <c r="CIG175" s="7"/>
      <c r="CIH175" s="7"/>
      <c r="CII175" s="7"/>
      <c r="CIJ175" s="7"/>
      <c r="CIK175" s="7"/>
      <c r="CIL175" s="7"/>
      <c r="CIM175" s="7"/>
      <c r="CIN175" s="7"/>
      <c r="CIO175" s="7"/>
      <c r="CIP175" s="7"/>
      <c r="CIQ175" s="7"/>
      <c r="CIR175" s="7"/>
      <c r="CIS175" s="7"/>
      <c r="CIT175" s="7"/>
      <c r="CIU175" s="7"/>
      <c r="CIV175" s="7"/>
      <c r="CIW175" s="7"/>
      <c r="CIX175" s="7"/>
      <c r="CIY175" s="7"/>
      <c r="CIZ175" s="7"/>
      <c r="CJA175" s="7"/>
      <c r="CJB175" s="7"/>
      <c r="CJC175" s="7"/>
      <c r="CJD175" s="7"/>
      <c r="CJE175" s="7"/>
      <c r="CJF175" s="7"/>
      <c r="CJG175" s="7"/>
      <c r="CJH175" s="7"/>
      <c r="CJI175" s="7"/>
      <c r="CJJ175" s="7"/>
      <c r="CJK175" s="7"/>
      <c r="CJL175" s="7"/>
      <c r="CJM175" s="7"/>
      <c r="CJN175" s="7"/>
      <c r="CJO175" s="7"/>
      <c r="CJP175" s="7"/>
      <c r="CJQ175" s="7"/>
      <c r="CJR175" s="7"/>
      <c r="CJS175" s="7"/>
      <c r="CJT175" s="7"/>
      <c r="CJU175" s="7"/>
      <c r="CJV175" s="7"/>
      <c r="CJW175" s="7"/>
      <c r="CJX175" s="7"/>
      <c r="CJY175" s="7"/>
      <c r="CJZ175" s="7"/>
      <c r="CKA175" s="7"/>
      <c r="CKB175" s="7"/>
      <c r="CKC175" s="7"/>
      <c r="CKD175" s="7"/>
      <c r="CKE175" s="7"/>
      <c r="CKF175" s="7"/>
      <c r="CKG175" s="7"/>
      <c r="CKH175" s="7"/>
      <c r="CKI175" s="7"/>
      <c r="CKJ175" s="7"/>
      <c r="CKK175" s="7"/>
      <c r="CKL175" s="7"/>
      <c r="CKM175" s="7"/>
      <c r="CKN175" s="7"/>
      <c r="CKO175" s="7"/>
      <c r="CKP175" s="7"/>
      <c r="CKQ175" s="7"/>
      <c r="CKR175" s="7"/>
      <c r="CKS175" s="7"/>
      <c r="CKT175" s="7"/>
      <c r="CKU175" s="7"/>
      <c r="CKV175" s="7"/>
      <c r="CKW175" s="7"/>
      <c r="CKX175" s="7"/>
      <c r="CKY175" s="7"/>
      <c r="CKZ175" s="7"/>
      <c r="CLA175" s="7"/>
      <c r="CLB175" s="7"/>
      <c r="CLC175" s="7"/>
      <c r="CLD175" s="7"/>
      <c r="CLE175" s="7"/>
      <c r="CLF175" s="7"/>
      <c r="CLG175" s="7"/>
      <c r="CLH175" s="7"/>
      <c r="CLI175" s="7"/>
      <c r="CLJ175" s="7"/>
      <c r="CLK175" s="7"/>
      <c r="CLL175" s="7"/>
      <c r="CLM175" s="7"/>
      <c r="CLN175" s="7"/>
      <c r="CLO175" s="7"/>
      <c r="CLP175" s="7"/>
      <c r="CLQ175" s="7"/>
      <c r="CLR175" s="7"/>
      <c r="CLS175" s="7"/>
      <c r="CLT175" s="7"/>
      <c r="CLU175" s="7"/>
      <c r="CLV175" s="7"/>
      <c r="CLW175" s="7"/>
      <c r="CLX175" s="7"/>
      <c r="CLY175" s="7"/>
      <c r="CLZ175" s="7"/>
      <c r="CMA175" s="7"/>
      <c r="CMB175" s="7"/>
      <c r="CMC175" s="7"/>
      <c r="CMD175" s="7"/>
      <c r="CME175" s="7"/>
      <c r="CMF175" s="7"/>
      <c r="CMG175" s="7"/>
      <c r="CMH175" s="7"/>
      <c r="CMI175" s="7"/>
      <c r="CMJ175" s="7"/>
      <c r="CMK175" s="7"/>
      <c r="CML175" s="7"/>
      <c r="CMM175" s="7"/>
      <c r="CMN175" s="7"/>
      <c r="CMO175" s="7"/>
      <c r="CMP175" s="7"/>
      <c r="CMQ175" s="7"/>
      <c r="CMR175" s="7"/>
      <c r="CMS175" s="7"/>
      <c r="CMT175" s="7"/>
      <c r="CMU175" s="7"/>
      <c r="CMV175" s="7"/>
      <c r="CMW175" s="7"/>
      <c r="CMX175" s="7"/>
      <c r="CMY175" s="7"/>
      <c r="CMZ175" s="7"/>
      <c r="CNA175" s="7"/>
      <c r="CNB175" s="7"/>
      <c r="CNC175" s="7"/>
      <c r="CND175" s="7"/>
      <c r="CNE175" s="7"/>
      <c r="CNF175" s="7"/>
      <c r="CNG175" s="7"/>
      <c r="CNH175" s="7"/>
      <c r="CNI175" s="7"/>
      <c r="CNJ175" s="7"/>
      <c r="CNK175" s="7"/>
      <c r="CNL175" s="7"/>
      <c r="CNM175" s="7"/>
      <c r="CNN175" s="7"/>
      <c r="CNO175" s="7"/>
      <c r="CNP175" s="7"/>
      <c r="CNQ175" s="7"/>
      <c r="CNR175" s="7"/>
      <c r="CNS175" s="7"/>
      <c r="CNT175" s="7"/>
      <c r="CNU175" s="7"/>
      <c r="CNV175" s="7"/>
      <c r="CNW175" s="7"/>
      <c r="CNX175" s="7"/>
      <c r="CNY175" s="7"/>
      <c r="CNZ175" s="7"/>
      <c r="COA175" s="7"/>
      <c r="COB175" s="7"/>
      <c r="COC175" s="7"/>
      <c r="COD175" s="7"/>
      <c r="COE175" s="7"/>
      <c r="COF175" s="7"/>
      <c r="COG175" s="7"/>
      <c r="COH175" s="7"/>
      <c r="COI175" s="7"/>
      <c r="COJ175" s="7"/>
      <c r="COK175" s="7"/>
      <c r="COL175" s="7"/>
      <c r="COM175" s="7"/>
      <c r="CON175" s="7"/>
      <c r="COO175" s="7"/>
      <c r="COP175" s="7"/>
      <c r="COQ175" s="7"/>
      <c r="COR175" s="7"/>
      <c r="COS175" s="7"/>
      <c r="COT175" s="7"/>
      <c r="COU175" s="7"/>
      <c r="COV175" s="7"/>
      <c r="COW175" s="7"/>
      <c r="COX175" s="7"/>
      <c r="COY175" s="7"/>
      <c r="COZ175" s="7"/>
      <c r="CPA175" s="7"/>
      <c r="CPB175" s="7"/>
      <c r="CPC175" s="7"/>
      <c r="CPD175" s="7"/>
      <c r="CPE175" s="7"/>
      <c r="CPF175" s="7"/>
      <c r="CPG175" s="7"/>
      <c r="CPH175" s="7"/>
      <c r="CPI175" s="7"/>
      <c r="CPJ175" s="7"/>
      <c r="CPK175" s="7"/>
      <c r="CPL175" s="7"/>
      <c r="CPM175" s="7"/>
      <c r="CPN175" s="7"/>
      <c r="CPO175" s="7"/>
      <c r="CPP175" s="7"/>
      <c r="CPQ175" s="7"/>
      <c r="CPR175" s="7"/>
      <c r="CPS175" s="7"/>
      <c r="CPT175" s="7"/>
      <c r="CPU175" s="7"/>
      <c r="CPV175" s="7"/>
      <c r="CPW175" s="7"/>
      <c r="CPX175" s="7"/>
      <c r="CPY175" s="7"/>
      <c r="CPZ175" s="7"/>
      <c r="CQA175" s="7"/>
      <c r="CQB175" s="7"/>
      <c r="CQC175" s="7"/>
      <c r="CQD175" s="7"/>
      <c r="CQE175" s="7"/>
      <c r="CQF175" s="7"/>
      <c r="CQG175" s="7"/>
      <c r="CQH175" s="7"/>
      <c r="CQI175" s="7"/>
      <c r="CQJ175" s="7"/>
      <c r="CQK175" s="7"/>
      <c r="CQL175" s="7"/>
      <c r="CQM175" s="7"/>
      <c r="CQN175" s="7"/>
      <c r="CQO175" s="7"/>
      <c r="CQP175" s="7"/>
      <c r="CQQ175" s="7"/>
      <c r="CQR175" s="7"/>
      <c r="CQS175" s="7"/>
      <c r="CQT175" s="7"/>
      <c r="CQU175" s="7"/>
      <c r="CQV175" s="7"/>
      <c r="CQW175" s="7"/>
      <c r="CQX175" s="7"/>
      <c r="CQY175" s="7"/>
      <c r="CQZ175" s="7"/>
      <c r="CRA175" s="7"/>
      <c r="CRB175" s="7"/>
      <c r="CRC175" s="7"/>
      <c r="CRD175" s="7"/>
      <c r="CRE175" s="7"/>
      <c r="CRF175" s="7"/>
      <c r="CRG175" s="7"/>
      <c r="CRH175" s="7"/>
      <c r="CRI175" s="7"/>
      <c r="CRJ175" s="7"/>
      <c r="CRK175" s="7"/>
      <c r="CRL175" s="7"/>
      <c r="CRM175" s="7"/>
      <c r="CRN175" s="7"/>
      <c r="CRO175" s="7"/>
      <c r="CRP175" s="7"/>
      <c r="CRQ175" s="7"/>
      <c r="CRR175" s="7"/>
      <c r="CRS175" s="7"/>
      <c r="CRT175" s="7"/>
      <c r="CRU175" s="7"/>
      <c r="CRV175" s="7"/>
      <c r="CRW175" s="7"/>
      <c r="CRX175" s="7"/>
      <c r="CRY175" s="7"/>
      <c r="CRZ175" s="7"/>
      <c r="CSA175" s="7"/>
      <c r="CSB175" s="7"/>
      <c r="CSC175" s="7"/>
      <c r="CSD175" s="7"/>
      <c r="CSE175" s="7"/>
      <c r="CSF175" s="7"/>
      <c r="CSG175" s="7"/>
      <c r="CSH175" s="7"/>
      <c r="CSI175" s="7"/>
      <c r="CSJ175" s="7"/>
      <c r="CSK175" s="7"/>
      <c r="CSL175" s="7"/>
      <c r="CSM175" s="7"/>
      <c r="CSN175" s="7"/>
      <c r="CSO175" s="7"/>
      <c r="CSP175" s="7"/>
      <c r="CSQ175" s="7"/>
      <c r="CSR175" s="7"/>
      <c r="CSS175" s="7"/>
      <c r="CST175" s="7"/>
      <c r="CSU175" s="7"/>
      <c r="CSV175" s="7"/>
      <c r="CSW175" s="7"/>
      <c r="CSX175" s="7"/>
      <c r="CSY175" s="7"/>
      <c r="CSZ175" s="7"/>
      <c r="CTA175" s="7"/>
      <c r="CTB175" s="7"/>
      <c r="CTC175" s="7"/>
      <c r="CTD175" s="7"/>
      <c r="CTE175" s="7"/>
      <c r="CTF175" s="7"/>
      <c r="CTG175" s="7"/>
      <c r="CTH175" s="7"/>
      <c r="CTI175" s="7"/>
      <c r="CTJ175" s="7"/>
      <c r="CTK175" s="7"/>
      <c r="CTL175" s="7"/>
      <c r="CTM175" s="7"/>
      <c r="CTN175" s="7"/>
      <c r="CTO175" s="7"/>
      <c r="CTP175" s="7"/>
      <c r="CTQ175" s="7"/>
      <c r="CTR175" s="7"/>
      <c r="CTS175" s="7"/>
      <c r="CTT175" s="7"/>
      <c r="CTU175" s="7"/>
      <c r="CTV175" s="7"/>
      <c r="CTW175" s="7"/>
      <c r="CTX175" s="7"/>
      <c r="CTY175" s="7"/>
      <c r="CTZ175" s="7"/>
      <c r="CUA175" s="7"/>
      <c r="CUB175" s="7"/>
      <c r="CUC175" s="7"/>
      <c r="CUD175" s="7"/>
      <c r="CUE175" s="7"/>
      <c r="CUF175" s="7"/>
      <c r="CUG175" s="7"/>
      <c r="CUH175" s="7"/>
      <c r="CUI175" s="7"/>
      <c r="CUJ175" s="7"/>
      <c r="CUK175" s="7"/>
      <c r="CUL175" s="7"/>
      <c r="CUM175" s="7"/>
      <c r="CUN175" s="7"/>
      <c r="CUO175" s="7"/>
      <c r="CUP175" s="7"/>
      <c r="CUQ175" s="7"/>
      <c r="CUR175" s="7"/>
      <c r="CUS175" s="7"/>
      <c r="CUT175" s="7"/>
      <c r="CUU175" s="7"/>
      <c r="CUV175" s="7"/>
      <c r="CUW175" s="7"/>
      <c r="CUX175" s="7"/>
      <c r="CUY175" s="7"/>
      <c r="CUZ175" s="7"/>
      <c r="CVA175" s="7"/>
      <c r="CVB175" s="7"/>
      <c r="CVC175" s="7"/>
      <c r="CVD175" s="7"/>
      <c r="CVE175" s="7"/>
      <c r="CVF175" s="7"/>
      <c r="CVG175" s="7"/>
      <c r="CVH175" s="7"/>
      <c r="CVI175" s="7"/>
      <c r="CVJ175" s="7"/>
      <c r="CVK175" s="7"/>
      <c r="CVL175" s="7"/>
      <c r="CVM175" s="7"/>
      <c r="CVN175" s="7"/>
      <c r="CVO175" s="7"/>
      <c r="CVP175" s="7"/>
      <c r="CVQ175" s="7"/>
      <c r="CVR175" s="7"/>
      <c r="CVS175" s="7"/>
      <c r="CVT175" s="7"/>
      <c r="CVU175" s="7"/>
      <c r="CVV175" s="7"/>
      <c r="CVW175" s="7"/>
      <c r="CVX175" s="7"/>
      <c r="CVY175" s="7"/>
      <c r="CVZ175" s="7"/>
      <c r="CWA175" s="7"/>
      <c r="CWB175" s="7"/>
      <c r="CWC175" s="7"/>
      <c r="CWD175" s="7"/>
      <c r="CWE175" s="7"/>
      <c r="CWF175" s="7"/>
      <c r="CWG175" s="7"/>
      <c r="CWH175" s="7"/>
      <c r="CWI175" s="7"/>
      <c r="CWJ175" s="7"/>
      <c r="CWK175" s="7"/>
      <c r="CWL175" s="7"/>
      <c r="CWM175" s="7"/>
      <c r="CWN175" s="7"/>
      <c r="CWO175" s="7"/>
      <c r="CWP175" s="7"/>
      <c r="CWQ175" s="7"/>
      <c r="CWR175" s="7"/>
      <c r="CWS175" s="7"/>
      <c r="CWT175" s="7"/>
      <c r="CWU175" s="7"/>
      <c r="CWV175" s="7"/>
      <c r="CWW175" s="7"/>
      <c r="CWX175" s="7"/>
      <c r="CWY175" s="7"/>
      <c r="CWZ175" s="7"/>
      <c r="CXA175" s="7"/>
      <c r="CXB175" s="7"/>
      <c r="CXC175" s="7"/>
      <c r="CXD175" s="7"/>
      <c r="CXE175" s="7"/>
      <c r="CXF175" s="7"/>
      <c r="CXG175" s="7"/>
      <c r="CXH175" s="7"/>
      <c r="CXI175" s="7"/>
      <c r="CXJ175" s="7"/>
      <c r="CXK175" s="7"/>
      <c r="CXL175" s="7"/>
      <c r="CXM175" s="7"/>
      <c r="CXN175" s="7"/>
      <c r="CXO175" s="7"/>
      <c r="CXP175" s="7"/>
      <c r="CXQ175" s="7"/>
      <c r="CXR175" s="7"/>
      <c r="CXS175" s="7"/>
      <c r="CXT175" s="7"/>
      <c r="CXU175" s="7"/>
      <c r="CXV175" s="7"/>
      <c r="CXW175" s="7"/>
      <c r="CXX175" s="7"/>
      <c r="CXY175" s="7"/>
      <c r="CXZ175" s="7"/>
      <c r="CYA175" s="7"/>
      <c r="CYB175" s="7"/>
      <c r="CYC175" s="7"/>
      <c r="CYD175" s="7"/>
      <c r="CYE175" s="7"/>
      <c r="CYF175" s="7"/>
      <c r="CYG175" s="7"/>
      <c r="CYH175" s="7"/>
      <c r="CYI175" s="7"/>
      <c r="CYJ175" s="7"/>
      <c r="CYK175" s="7"/>
      <c r="CYL175" s="7"/>
      <c r="CYM175" s="7"/>
      <c r="CYN175" s="7"/>
      <c r="CYO175" s="7"/>
      <c r="CYP175" s="7"/>
      <c r="CYQ175" s="7"/>
      <c r="CYR175" s="7"/>
      <c r="CYS175" s="7"/>
      <c r="CYT175" s="7"/>
      <c r="CYU175" s="7"/>
      <c r="CYV175" s="7"/>
      <c r="CYW175" s="7"/>
      <c r="CYX175" s="7"/>
      <c r="CYY175" s="7"/>
      <c r="CYZ175" s="7"/>
      <c r="CZA175" s="7"/>
      <c r="CZB175" s="7"/>
      <c r="CZC175" s="7"/>
      <c r="CZD175" s="7"/>
      <c r="CZE175" s="7"/>
      <c r="CZF175" s="7"/>
      <c r="CZG175" s="7"/>
      <c r="CZH175" s="7"/>
      <c r="CZI175" s="7"/>
      <c r="CZJ175" s="7"/>
      <c r="CZK175" s="7"/>
      <c r="CZL175" s="7"/>
      <c r="CZM175" s="7"/>
      <c r="CZN175" s="7"/>
      <c r="CZO175" s="7"/>
      <c r="CZP175" s="7"/>
      <c r="CZQ175" s="7"/>
      <c r="CZR175" s="7"/>
      <c r="CZS175" s="7"/>
      <c r="CZT175" s="7"/>
      <c r="CZU175" s="7"/>
      <c r="CZV175" s="7"/>
      <c r="CZW175" s="7"/>
      <c r="CZX175" s="7"/>
      <c r="CZY175" s="7"/>
      <c r="CZZ175" s="7"/>
      <c r="DAA175" s="7"/>
      <c r="DAB175" s="7"/>
      <c r="DAC175" s="7"/>
      <c r="DAD175" s="7"/>
      <c r="DAE175" s="7"/>
      <c r="DAF175" s="7"/>
      <c r="DAG175" s="7"/>
      <c r="DAH175" s="7"/>
      <c r="DAI175" s="7"/>
      <c r="DAJ175" s="7"/>
      <c r="DAK175" s="7"/>
      <c r="DAL175" s="7"/>
      <c r="DAM175" s="7"/>
      <c r="DAN175" s="7"/>
      <c r="DAO175" s="7"/>
      <c r="DAP175" s="7"/>
      <c r="DAQ175" s="7"/>
      <c r="DAR175" s="7"/>
      <c r="DAS175" s="7"/>
      <c r="DAT175" s="7"/>
      <c r="DAU175" s="7"/>
      <c r="DAV175" s="7"/>
      <c r="DAW175" s="7"/>
      <c r="DAX175" s="7"/>
      <c r="DAY175" s="7"/>
      <c r="DAZ175" s="7"/>
      <c r="DBA175" s="7"/>
      <c r="DBB175" s="7"/>
      <c r="DBC175" s="7"/>
      <c r="DBD175" s="7"/>
      <c r="DBE175" s="7"/>
      <c r="DBF175" s="7"/>
      <c r="DBG175" s="7"/>
      <c r="DBH175" s="7"/>
      <c r="DBI175" s="7"/>
      <c r="DBJ175" s="7"/>
      <c r="DBK175" s="7"/>
      <c r="DBL175" s="7"/>
      <c r="DBM175" s="7"/>
      <c r="DBN175" s="7"/>
      <c r="DBO175" s="7"/>
      <c r="DBP175" s="7"/>
      <c r="DBQ175" s="7"/>
      <c r="DBR175" s="7"/>
      <c r="DBS175" s="7"/>
      <c r="DBT175" s="7"/>
      <c r="DBU175" s="7"/>
      <c r="DBV175" s="7"/>
      <c r="DBW175" s="7"/>
      <c r="DBX175" s="7"/>
      <c r="DBY175" s="7"/>
      <c r="DBZ175" s="7"/>
      <c r="DCA175" s="7"/>
      <c r="DCB175" s="7"/>
      <c r="DCC175" s="7"/>
      <c r="DCD175" s="7"/>
      <c r="DCE175" s="7"/>
      <c r="DCF175" s="7"/>
      <c r="DCG175" s="7"/>
      <c r="DCH175" s="7"/>
      <c r="DCI175" s="7"/>
      <c r="DCJ175" s="7"/>
      <c r="DCK175" s="7"/>
      <c r="DCL175" s="7"/>
      <c r="DCM175" s="7"/>
      <c r="DCN175" s="7"/>
      <c r="DCO175" s="7"/>
      <c r="DCP175" s="7"/>
      <c r="DCQ175" s="7"/>
      <c r="DCR175" s="7"/>
      <c r="DCS175" s="7"/>
      <c r="DCT175" s="7"/>
      <c r="DCU175" s="7"/>
      <c r="DCV175" s="7"/>
      <c r="DCW175" s="7"/>
      <c r="DCX175" s="7"/>
      <c r="DCY175" s="7"/>
      <c r="DCZ175" s="7"/>
      <c r="DDA175" s="7"/>
      <c r="DDB175" s="7"/>
      <c r="DDC175" s="7"/>
      <c r="DDD175" s="7"/>
      <c r="DDE175" s="7"/>
      <c r="DDF175" s="7"/>
      <c r="DDG175" s="7"/>
      <c r="DDH175" s="7"/>
      <c r="DDI175" s="7"/>
      <c r="DDJ175" s="7"/>
      <c r="DDK175" s="7"/>
      <c r="DDL175" s="7"/>
      <c r="DDM175" s="7"/>
      <c r="DDN175" s="7"/>
      <c r="DDO175" s="7"/>
      <c r="DDP175" s="7"/>
      <c r="DDQ175" s="7"/>
      <c r="DDR175" s="7"/>
      <c r="DDS175" s="7"/>
      <c r="DDT175" s="7"/>
      <c r="DDU175" s="7"/>
      <c r="DDV175" s="7"/>
      <c r="DDW175" s="7"/>
      <c r="DDX175" s="7"/>
      <c r="DDY175" s="7"/>
      <c r="DDZ175" s="7"/>
      <c r="DEA175" s="7"/>
      <c r="DEB175" s="7"/>
      <c r="DEC175" s="7"/>
      <c r="DED175" s="7"/>
      <c r="DEE175" s="7"/>
      <c r="DEF175" s="7"/>
      <c r="DEG175" s="7"/>
      <c r="DEH175" s="7"/>
      <c r="DEI175" s="7"/>
      <c r="DEJ175" s="7"/>
      <c r="DEK175" s="7"/>
      <c r="DEL175" s="7"/>
      <c r="DEM175" s="7"/>
      <c r="DEN175" s="7"/>
      <c r="DEO175" s="7"/>
      <c r="DEP175" s="7"/>
      <c r="DEQ175" s="7"/>
      <c r="DER175" s="7"/>
      <c r="DES175" s="7"/>
      <c r="DET175" s="7"/>
      <c r="DEU175" s="7"/>
      <c r="DEV175" s="7"/>
      <c r="DEW175" s="7"/>
      <c r="DEX175" s="7"/>
      <c r="DEY175" s="7"/>
      <c r="DEZ175" s="7"/>
      <c r="DFA175" s="7"/>
      <c r="DFB175" s="7"/>
      <c r="DFC175" s="7"/>
      <c r="DFD175" s="7"/>
      <c r="DFE175" s="7"/>
      <c r="DFF175" s="7"/>
      <c r="DFG175" s="7"/>
      <c r="DFH175" s="7"/>
      <c r="DFI175" s="7"/>
      <c r="DFJ175" s="7"/>
      <c r="DFK175" s="7"/>
      <c r="DFL175" s="7"/>
      <c r="DFM175" s="7"/>
      <c r="DFN175" s="7"/>
      <c r="DFO175" s="7"/>
      <c r="DFP175" s="7"/>
      <c r="DFQ175" s="7"/>
      <c r="DFR175" s="7"/>
      <c r="DFS175" s="7"/>
      <c r="DFT175" s="7"/>
      <c r="DFU175" s="7"/>
      <c r="DFV175" s="7"/>
      <c r="DFW175" s="7"/>
      <c r="DFX175" s="7"/>
      <c r="DFY175" s="7"/>
      <c r="DFZ175" s="7"/>
      <c r="DGA175" s="7"/>
      <c r="DGB175" s="7"/>
      <c r="DGC175" s="7"/>
      <c r="DGD175" s="7"/>
      <c r="DGE175" s="7"/>
      <c r="DGF175" s="7"/>
      <c r="DGG175" s="7"/>
      <c r="DGH175" s="7"/>
      <c r="DGI175" s="7"/>
      <c r="DGJ175" s="7"/>
      <c r="DGK175" s="7"/>
      <c r="DGL175" s="7"/>
      <c r="DGM175" s="7"/>
      <c r="DGN175" s="7"/>
      <c r="DGO175" s="7"/>
      <c r="DGP175" s="7"/>
      <c r="DGQ175" s="7"/>
      <c r="DGR175" s="7"/>
      <c r="DGS175" s="7"/>
      <c r="DGT175" s="7"/>
      <c r="DGU175" s="7"/>
      <c r="DGV175" s="7"/>
      <c r="DGW175" s="7"/>
      <c r="DGX175" s="7"/>
      <c r="DGY175" s="7"/>
      <c r="DGZ175" s="7"/>
      <c r="DHA175" s="7"/>
      <c r="DHB175" s="7"/>
      <c r="DHC175" s="7"/>
      <c r="DHD175" s="7"/>
      <c r="DHE175" s="7"/>
      <c r="DHF175" s="7"/>
      <c r="DHG175" s="7"/>
      <c r="DHH175" s="7"/>
      <c r="DHI175" s="7"/>
      <c r="DHJ175" s="7"/>
      <c r="DHK175" s="7"/>
      <c r="DHL175" s="7"/>
      <c r="DHM175" s="7"/>
      <c r="DHN175" s="7"/>
      <c r="DHO175" s="7"/>
      <c r="DHP175" s="7"/>
      <c r="DHQ175" s="7"/>
      <c r="DHR175" s="7"/>
      <c r="DHS175" s="7"/>
      <c r="DHT175" s="7"/>
      <c r="DHU175" s="7"/>
      <c r="DHV175" s="7"/>
      <c r="DHW175" s="7"/>
      <c r="DHX175" s="7"/>
      <c r="DHY175" s="7"/>
      <c r="DHZ175" s="7"/>
      <c r="DIA175" s="7"/>
      <c r="DIB175" s="7"/>
      <c r="DIC175" s="7"/>
      <c r="DID175" s="7"/>
      <c r="DIE175" s="7"/>
      <c r="DIF175" s="7"/>
      <c r="DIG175" s="7"/>
      <c r="DIH175" s="7"/>
      <c r="DII175" s="7"/>
      <c r="DIJ175" s="7"/>
      <c r="DIK175" s="7"/>
      <c r="DIL175" s="7"/>
      <c r="DIM175" s="7"/>
      <c r="DIN175" s="7"/>
      <c r="DIO175" s="7"/>
      <c r="DIP175" s="7"/>
      <c r="DIQ175" s="7"/>
      <c r="DIR175" s="7"/>
      <c r="DIS175" s="7"/>
      <c r="DIT175" s="7"/>
      <c r="DIU175" s="7"/>
      <c r="DIV175" s="7"/>
      <c r="DIW175" s="7"/>
      <c r="DIX175" s="7"/>
      <c r="DIY175" s="7"/>
      <c r="DIZ175" s="7"/>
      <c r="DJA175" s="7"/>
      <c r="DJB175" s="7"/>
      <c r="DJC175" s="7"/>
      <c r="DJD175" s="7"/>
      <c r="DJE175" s="7"/>
      <c r="DJF175" s="7"/>
      <c r="DJG175" s="7"/>
      <c r="DJH175" s="7"/>
      <c r="DJI175" s="7"/>
      <c r="DJJ175" s="7"/>
      <c r="DJK175" s="7"/>
      <c r="DJL175" s="7"/>
      <c r="DJM175" s="7"/>
      <c r="DJN175" s="7"/>
      <c r="DJO175" s="7"/>
      <c r="DJP175" s="7"/>
      <c r="DJQ175" s="7"/>
      <c r="DJR175" s="7"/>
      <c r="DJS175" s="7"/>
      <c r="DJT175" s="7"/>
      <c r="DJU175" s="7"/>
      <c r="DJV175" s="7"/>
      <c r="DJW175" s="7"/>
      <c r="DJX175" s="7"/>
      <c r="DJY175" s="7"/>
      <c r="DJZ175" s="7"/>
      <c r="DKA175" s="7"/>
      <c r="DKB175" s="7"/>
      <c r="DKC175" s="7"/>
      <c r="DKD175" s="7"/>
      <c r="DKE175" s="7"/>
      <c r="DKF175" s="7"/>
      <c r="DKG175" s="7"/>
      <c r="DKH175" s="7"/>
      <c r="DKI175" s="7"/>
      <c r="DKJ175" s="7"/>
      <c r="DKK175" s="7"/>
      <c r="DKL175" s="7"/>
      <c r="DKM175" s="7"/>
      <c r="DKN175" s="7"/>
      <c r="DKO175" s="7"/>
      <c r="DKP175" s="7"/>
      <c r="DKQ175" s="7"/>
      <c r="DKR175" s="7"/>
      <c r="DKS175" s="7"/>
      <c r="DKT175" s="7"/>
      <c r="DKU175" s="7"/>
      <c r="DKV175" s="7"/>
      <c r="DKW175" s="7"/>
      <c r="DKX175" s="7"/>
      <c r="DKY175" s="7"/>
      <c r="DKZ175" s="7"/>
      <c r="DLA175" s="7"/>
      <c r="DLB175" s="7"/>
      <c r="DLC175" s="7"/>
      <c r="DLD175" s="7"/>
      <c r="DLE175" s="7"/>
      <c r="DLF175" s="7"/>
      <c r="DLG175" s="7"/>
      <c r="DLH175" s="7"/>
      <c r="DLI175" s="7"/>
      <c r="DLJ175" s="7"/>
      <c r="DLK175" s="7"/>
      <c r="DLL175" s="7"/>
      <c r="DLM175" s="7"/>
      <c r="DLN175" s="7"/>
      <c r="DLO175" s="7"/>
      <c r="DLP175" s="7"/>
      <c r="DLQ175" s="7"/>
      <c r="DLR175" s="7"/>
      <c r="DLS175" s="7"/>
      <c r="DLT175" s="7"/>
      <c r="DLU175" s="7"/>
      <c r="DLV175" s="7"/>
      <c r="DLW175" s="7"/>
      <c r="DLX175" s="7"/>
      <c r="DLY175" s="7"/>
      <c r="DLZ175" s="7"/>
      <c r="DMA175" s="7"/>
      <c r="DMB175" s="7"/>
      <c r="DMC175" s="7"/>
      <c r="DMD175" s="7"/>
      <c r="DME175" s="7"/>
      <c r="DMF175" s="7"/>
      <c r="DMG175" s="7"/>
      <c r="DMH175" s="7"/>
      <c r="DMI175" s="7"/>
      <c r="DMJ175" s="7"/>
      <c r="DMK175" s="7"/>
      <c r="DML175" s="7"/>
      <c r="DMM175" s="7"/>
      <c r="DMN175" s="7"/>
      <c r="DMO175" s="7"/>
      <c r="DMP175" s="7"/>
      <c r="DMQ175" s="7"/>
      <c r="DMR175" s="7"/>
      <c r="DMS175" s="7"/>
      <c r="DMT175" s="7"/>
      <c r="DMU175" s="7"/>
      <c r="DMV175" s="7"/>
      <c r="DMW175" s="7"/>
      <c r="DMX175" s="7"/>
      <c r="DMY175" s="7"/>
      <c r="DMZ175" s="7"/>
      <c r="DNA175" s="7"/>
      <c r="DNB175" s="7"/>
      <c r="DNC175" s="7"/>
      <c r="DND175" s="7"/>
      <c r="DNE175" s="7"/>
      <c r="DNF175" s="7"/>
      <c r="DNG175" s="7"/>
      <c r="DNH175" s="7"/>
      <c r="DNI175" s="7"/>
      <c r="DNJ175" s="7"/>
      <c r="DNK175" s="7"/>
      <c r="DNL175" s="7"/>
      <c r="DNM175" s="7"/>
      <c r="DNN175" s="7"/>
      <c r="DNO175" s="7"/>
      <c r="DNP175" s="7"/>
      <c r="DNQ175" s="7"/>
      <c r="DNR175" s="7"/>
      <c r="DNS175" s="7"/>
      <c r="DNT175" s="7"/>
      <c r="DNU175" s="7"/>
      <c r="DNV175" s="7"/>
      <c r="DNW175" s="7"/>
      <c r="DNX175" s="7"/>
      <c r="DNY175" s="7"/>
      <c r="DNZ175" s="7"/>
      <c r="DOA175" s="7"/>
      <c r="DOB175" s="7"/>
      <c r="DOC175" s="7"/>
      <c r="DOD175" s="7"/>
      <c r="DOE175" s="7"/>
      <c r="DOF175" s="7"/>
      <c r="DOG175" s="7"/>
      <c r="DOH175" s="7"/>
      <c r="DOI175" s="7"/>
      <c r="DOJ175" s="7"/>
      <c r="DOK175" s="7"/>
      <c r="DOL175" s="7"/>
      <c r="DOM175" s="7"/>
      <c r="DON175" s="7"/>
      <c r="DOO175" s="7"/>
      <c r="DOP175" s="7"/>
      <c r="DOQ175" s="7"/>
      <c r="DOR175" s="7"/>
      <c r="DOS175" s="7"/>
      <c r="DOT175" s="7"/>
      <c r="DOU175" s="7"/>
      <c r="DOV175" s="7"/>
      <c r="DOW175" s="7"/>
      <c r="DOX175" s="7"/>
      <c r="DOY175" s="7"/>
      <c r="DOZ175" s="7"/>
      <c r="DPA175" s="7"/>
      <c r="DPB175" s="7"/>
      <c r="DPC175" s="7"/>
      <c r="DPD175" s="7"/>
      <c r="DPE175" s="7"/>
      <c r="DPF175" s="7"/>
      <c r="DPG175" s="7"/>
      <c r="DPH175" s="7"/>
      <c r="DPI175" s="7"/>
      <c r="DPJ175" s="7"/>
      <c r="DPK175" s="7"/>
      <c r="DPL175" s="7"/>
      <c r="DPM175" s="7"/>
      <c r="DPN175" s="7"/>
      <c r="DPO175" s="7"/>
      <c r="DPP175" s="7"/>
      <c r="DPQ175" s="7"/>
      <c r="DPR175" s="7"/>
      <c r="DPS175" s="7"/>
      <c r="DPT175" s="7"/>
      <c r="DPU175" s="7"/>
      <c r="DPV175" s="7"/>
      <c r="DPW175" s="7"/>
      <c r="DPX175" s="7"/>
      <c r="DPY175" s="7"/>
      <c r="DPZ175" s="7"/>
      <c r="DQA175" s="7"/>
      <c r="DQB175" s="7"/>
      <c r="DQC175" s="7"/>
      <c r="DQD175" s="7"/>
      <c r="DQE175" s="7"/>
      <c r="DQF175" s="7"/>
      <c r="DQG175" s="7"/>
      <c r="DQH175" s="7"/>
      <c r="DQI175" s="7"/>
      <c r="DQJ175" s="7"/>
      <c r="DQK175" s="7"/>
      <c r="DQL175" s="7"/>
      <c r="DQM175" s="7"/>
      <c r="DQN175" s="7"/>
      <c r="DQO175" s="7"/>
      <c r="DQP175" s="7"/>
      <c r="DQQ175" s="7"/>
      <c r="DQR175" s="7"/>
      <c r="DQS175" s="7"/>
      <c r="DQT175" s="7"/>
      <c r="DQU175" s="7"/>
      <c r="DQV175" s="7"/>
      <c r="DQW175" s="7"/>
      <c r="DQX175" s="7"/>
      <c r="DQY175" s="7"/>
      <c r="DQZ175" s="7"/>
      <c r="DRA175" s="7"/>
      <c r="DRB175" s="7"/>
      <c r="DRC175" s="7"/>
      <c r="DRD175" s="7"/>
      <c r="DRE175" s="7"/>
      <c r="DRF175" s="7"/>
      <c r="DRG175" s="7"/>
      <c r="DRH175" s="7"/>
      <c r="DRI175" s="7"/>
      <c r="DRJ175" s="7"/>
      <c r="DRK175" s="7"/>
      <c r="DRL175" s="7"/>
      <c r="DRM175" s="7"/>
      <c r="DRN175" s="7"/>
      <c r="DRO175" s="7"/>
      <c r="DRP175" s="7"/>
      <c r="DRQ175" s="7"/>
      <c r="DRR175" s="7"/>
      <c r="DRS175" s="7"/>
      <c r="DRT175" s="7"/>
      <c r="DRU175" s="7"/>
      <c r="DRV175" s="7"/>
      <c r="DRW175" s="7"/>
      <c r="DRX175" s="7"/>
      <c r="DRY175" s="7"/>
      <c r="DRZ175" s="7"/>
      <c r="DSA175" s="7"/>
      <c r="DSB175" s="7"/>
      <c r="DSC175" s="7"/>
      <c r="DSD175" s="7"/>
      <c r="DSE175" s="7"/>
      <c r="DSF175" s="7"/>
      <c r="DSG175" s="7"/>
      <c r="DSH175" s="7"/>
      <c r="DSI175" s="7"/>
      <c r="DSJ175" s="7"/>
      <c r="DSK175" s="7"/>
      <c r="DSL175" s="7"/>
      <c r="DSM175" s="7"/>
      <c r="DSN175" s="7"/>
      <c r="DSO175" s="7"/>
      <c r="DSP175" s="7"/>
      <c r="DSQ175" s="7"/>
      <c r="DSR175" s="7"/>
      <c r="DSS175" s="7"/>
      <c r="DST175" s="7"/>
      <c r="DSU175" s="7"/>
      <c r="DSV175" s="7"/>
      <c r="DSW175" s="7"/>
      <c r="DSX175" s="7"/>
      <c r="DSY175" s="7"/>
      <c r="DSZ175" s="7"/>
      <c r="DTA175" s="7"/>
      <c r="DTB175" s="7"/>
      <c r="DTC175" s="7"/>
      <c r="DTD175" s="7"/>
      <c r="DTE175" s="7"/>
      <c r="DTF175" s="7"/>
      <c r="DTG175" s="7"/>
      <c r="DTH175" s="7"/>
      <c r="DTI175" s="7"/>
      <c r="DTJ175" s="7"/>
      <c r="DTK175" s="7"/>
      <c r="DTL175" s="7"/>
      <c r="DTM175" s="7"/>
      <c r="DTN175" s="7"/>
      <c r="DTO175" s="7"/>
      <c r="DTP175" s="7"/>
      <c r="DTQ175" s="7"/>
      <c r="DTR175" s="7"/>
      <c r="DTS175" s="7"/>
      <c r="DTT175" s="7"/>
      <c r="DTU175" s="7"/>
      <c r="DTV175" s="7"/>
      <c r="DTW175" s="7"/>
      <c r="DTX175" s="7"/>
      <c r="DTY175" s="7"/>
      <c r="DTZ175" s="7"/>
      <c r="DUA175" s="7"/>
      <c r="DUB175" s="7"/>
      <c r="DUC175" s="7"/>
      <c r="DUD175" s="7"/>
      <c r="DUE175" s="7"/>
      <c r="DUF175" s="7"/>
      <c r="DUG175" s="7"/>
      <c r="DUH175" s="7"/>
      <c r="DUI175" s="7"/>
      <c r="DUJ175" s="7"/>
      <c r="DUK175" s="7"/>
      <c r="DUL175" s="7"/>
      <c r="DUM175" s="7"/>
      <c r="DUN175" s="7"/>
      <c r="DUO175" s="7"/>
      <c r="DUP175" s="7"/>
      <c r="DUQ175" s="7"/>
      <c r="DUR175" s="7"/>
      <c r="DUS175" s="7"/>
      <c r="DUT175" s="7"/>
      <c r="DUU175" s="7"/>
      <c r="DUV175" s="7"/>
      <c r="DUW175" s="7"/>
      <c r="DUX175" s="7"/>
      <c r="DUY175" s="7"/>
      <c r="DUZ175" s="7"/>
      <c r="DVA175" s="7"/>
      <c r="DVB175" s="7"/>
      <c r="DVC175" s="7"/>
      <c r="DVD175" s="7"/>
      <c r="DVE175" s="7"/>
      <c r="DVF175" s="7"/>
      <c r="DVG175" s="7"/>
      <c r="DVH175" s="7"/>
      <c r="DVI175" s="7"/>
      <c r="DVJ175" s="7"/>
      <c r="DVK175" s="7"/>
      <c r="DVL175" s="7"/>
      <c r="DVM175" s="7"/>
      <c r="DVN175" s="7"/>
      <c r="DVO175" s="7"/>
      <c r="DVP175" s="7"/>
      <c r="DVQ175" s="7"/>
      <c r="DVR175" s="7"/>
      <c r="DVS175" s="7"/>
      <c r="DVT175" s="7"/>
      <c r="DVU175" s="7"/>
      <c r="DVV175" s="7"/>
      <c r="DVW175" s="7"/>
      <c r="DVX175" s="7"/>
      <c r="DVY175" s="7"/>
      <c r="DVZ175" s="7"/>
      <c r="DWA175" s="7"/>
      <c r="DWB175" s="7"/>
      <c r="DWC175" s="7"/>
      <c r="DWD175" s="7"/>
      <c r="DWE175" s="7"/>
      <c r="DWF175" s="7"/>
      <c r="DWG175" s="7"/>
      <c r="DWH175" s="7"/>
      <c r="DWI175" s="7"/>
      <c r="DWJ175" s="7"/>
      <c r="DWK175" s="7"/>
      <c r="DWL175" s="7"/>
      <c r="DWM175" s="7"/>
      <c r="DWN175" s="7"/>
      <c r="DWO175" s="7"/>
      <c r="DWP175" s="7"/>
      <c r="DWQ175" s="7"/>
      <c r="DWR175" s="7"/>
      <c r="DWS175" s="7"/>
      <c r="DWT175" s="7"/>
      <c r="DWU175" s="7"/>
      <c r="DWV175" s="7"/>
      <c r="DWW175" s="7"/>
      <c r="DWX175" s="7"/>
      <c r="DWY175" s="7"/>
      <c r="DWZ175" s="7"/>
      <c r="DXA175" s="7"/>
      <c r="DXB175" s="7"/>
      <c r="DXC175" s="7"/>
      <c r="DXD175" s="7"/>
      <c r="DXE175" s="7"/>
      <c r="DXF175" s="7"/>
      <c r="DXG175" s="7"/>
      <c r="DXH175" s="7"/>
      <c r="DXI175" s="7"/>
      <c r="DXJ175" s="7"/>
      <c r="DXK175" s="7"/>
      <c r="DXL175" s="7"/>
      <c r="DXM175" s="7"/>
      <c r="DXN175" s="7"/>
      <c r="DXO175" s="7"/>
      <c r="DXP175" s="7"/>
      <c r="DXQ175" s="7"/>
      <c r="DXR175" s="7"/>
      <c r="DXS175" s="7"/>
      <c r="DXT175" s="7"/>
      <c r="DXU175" s="7"/>
      <c r="DXV175" s="7"/>
      <c r="DXW175" s="7"/>
      <c r="DXX175" s="7"/>
      <c r="DXY175" s="7"/>
      <c r="DXZ175" s="7"/>
      <c r="DYA175" s="7"/>
      <c r="DYB175" s="7"/>
      <c r="DYC175" s="7"/>
      <c r="DYD175" s="7"/>
      <c r="DYE175" s="7"/>
      <c r="DYF175" s="7"/>
      <c r="DYG175" s="7"/>
      <c r="DYH175" s="7"/>
      <c r="DYI175" s="7"/>
      <c r="DYJ175" s="7"/>
      <c r="DYK175" s="7"/>
      <c r="DYL175" s="7"/>
      <c r="DYM175" s="7"/>
      <c r="DYN175" s="7"/>
      <c r="DYO175" s="7"/>
      <c r="DYP175" s="7"/>
      <c r="DYQ175" s="7"/>
      <c r="DYR175" s="7"/>
      <c r="DYS175" s="7"/>
      <c r="DYT175" s="7"/>
      <c r="DYU175" s="7"/>
      <c r="DYV175" s="7"/>
      <c r="DYW175" s="7"/>
      <c r="DYX175" s="7"/>
      <c r="DYY175" s="7"/>
      <c r="DYZ175" s="7"/>
      <c r="DZA175" s="7"/>
      <c r="DZB175" s="7"/>
      <c r="DZC175" s="7"/>
      <c r="DZD175" s="7"/>
      <c r="DZE175" s="7"/>
      <c r="DZF175" s="7"/>
      <c r="DZG175" s="7"/>
      <c r="DZH175" s="7"/>
      <c r="DZI175" s="7"/>
      <c r="DZJ175" s="7"/>
      <c r="DZK175" s="7"/>
      <c r="DZL175" s="7"/>
      <c r="DZM175" s="7"/>
      <c r="DZN175" s="7"/>
      <c r="DZO175" s="7"/>
      <c r="DZP175" s="7"/>
      <c r="DZQ175" s="7"/>
      <c r="DZR175" s="7"/>
      <c r="DZS175" s="7"/>
      <c r="DZT175" s="7"/>
      <c r="DZU175" s="7"/>
      <c r="DZV175" s="7"/>
      <c r="DZW175" s="7"/>
      <c r="DZX175" s="7"/>
      <c r="DZY175" s="7"/>
      <c r="DZZ175" s="7"/>
      <c r="EAA175" s="7"/>
      <c r="EAB175" s="7"/>
      <c r="EAC175" s="7"/>
      <c r="EAD175" s="7"/>
      <c r="EAE175" s="7"/>
      <c r="EAF175" s="7"/>
      <c r="EAG175" s="7"/>
      <c r="EAH175" s="7"/>
      <c r="EAI175" s="7"/>
      <c r="EAJ175" s="7"/>
      <c r="EAK175" s="7"/>
      <c r="EAL175" s="7"/>
      <c r="EAM175" s="7"/>
      <c r="EAN175" s="7"/>
      <c r="EAO175" s="7"/>
      <c r="EAP175" s="7"/>
      <c r="EAQ175" s="7"/>
      <c r="EAR175" s="7"/>
      <c r="EAS175" s="7"/>
      <c r="EAT175" s="7"/>
      <c r="EAU175" s="7"/>
      <c r="EAV175" s="7"/>
      <c r="EAW175" s="7"/>
      <c r="EAX175" s="7"/>
      <c r="EAY175" s="7"/>
      <c r="EAZ175" s="7"/>
      <c r="EBA175" s="7"/>
      <c r="EBB175" s="7"/>
      <c r="EBC175" s="7"/>
      <c r="EBD175" s="7"/>
      <c r="EBE175" s="7"/>
      <c r="EBF175" s="7"/>
      <c r="EBG175" s="7"/>
      <c r="EBH175" s="7"/>
      <c r="EBI175" s="7"/>
      <c r="EBJ175" s="7"/>
      <c r="EBK175" s="7"/>
      <c r="EBL175" s="7"/>
      <c r="EBM175" s="7"/>
      <c r="EBN175" s="7"/>
      <c r="EBO175" s="7"/>
      <c r="EBP175" s="7"/>
      <c r="EBQ175" s="7"/>
      <c r="EBR175" s="7"/>
      <c r="EBS175" s="7"/>
      <c r="EBT175" s="7"/>
      <c r="EBU175" s="7"/>
      <c r="EBV175" s="7"/>
      <c r="EBW175" s="7"/>
      <c r="EBX175" s="7"/>
      <c r="EBY175" s="7"/>
      <c r="EBZ175" s="7"/>
      <c r="ECA175" s="7"/>
      <c r="ECB175" s="7"/>
      <c r="ECC175" s="7"/>
      <c r="ECD175" s="7"/>
      <c r="ECE175" s="7"/>
      <c r="ECF175" s="7"/>
      <c r="ECG175" s="7"/>
      <c r="ECH175" s="7"/>
      <c r="ECI175" s="7"/>
      <c r="ECJ175" s="7"/>
      <c r="ECK175" s="7"/>
      <c r="ECL175" s="7"/>
      <c r="ECM175" s="7"/>
      <c r="ECN175" s="7"/>
      <c r="ECO175" s="7"/>
      <c r="ECP175" s="7"/>
      <c r="ECQ175" s="7"/>
      <c r="ECR175" s="7"/>
      <c r="ECS175" s="7"/>
      <c r="ECT175" s="7"/>
      <c r="ECU175" s="7"/>
      <c r="ECV175" s="7"/>
      <c r="ECW175" s="7"/>
      <c r="ECX175" s="7"/>
      <c r="ECY175" s="7"/>
      <c r="ECZ175" s="7"/>
      <c r="EDA175" s="7"/>
      <c r="EDB175" s="7"/>
      <c r="EDC175" s="7"/>
      <c r="EDD175" s="7"/>
      <c r="EDE175" s="7"/>
      <c r="EDF175" s="7"/>
      <c r="EDG175" s="7"/>
      <c r="EDH175" s="7"/>
      <c r="EDI175" s="7"/>
      <c r="EDJ175" s="7"/>
      <c r="EDK175" s="7"/>
      <c r="EDL175" s="7"/>
      <c r="EDM175" s="7"/>
      <c r="EDN175" s="7"/>
      <c r="EDO175" s="7"/>
      <c r="EDP175" s="7"/>
      <c r="EDQ175" s="7"/>
      <c r="EDR175" s="7"/>
      <c r="EDS175" s="7"/>
      <c r="EDT175" s="7"/>
      <c r="EDU175" s="7"/>
      <c r="EDV175" s="7"/>
      <c r="EDW175" s="7"/>
      <c r="EDX175" s="7"/>
      <c r="EDY175" s="7"/>
      <c r="EDZ175" s="7"/>
      <c r="EEA175" s="7"/>
      <c r="EEB175" s="7"/>
      <c r="EEC175" s="7"/>
      <c r="EED175" s="7"/>
      <c r="EEE175" s="7"/>
      <c r="EEF175" s="7"/>
      <c r="EEG175" s="7"/>
      <c r="EEH175" s="7"/>
      <c r="EEI175" s="7"/>
      <c r="EEJ175" s="7"/>
      <c r="EEK175" s="7"/>
      <c r="EEL175" s="7"/>
      <c r="EEM175" s="7"/>
      <c r="EEN175" s="7"/>
      <c r="EEO175" s="7"/>
      <c r="EEP175" s="7"/>
      <c r="EEQ175" s="7"/>
      <c r="EER175" s="7"/>
      <c r="EES175" s="7"/>
      <c r="EET175" s="7"/>
      <c r="EEU175" s="7"/>
      <c r="EEV175" s="7"/>
      <c r="EEW175" s="7"/>
      <c r="EEX175" s="7"/>
      <c r="EEY175" s="7"/>
      <c r="EEZ175" s="7"/>
      <c r="EFA175" s="7"/>
      <c r="EFB175" s="7"/>
      <c r="EFC175" s="7"/>
      <c r="EFD175" s="7"/>
      <c r="EFE175" s="7"/>
      <c r="EFF175" s="7"/>
      <c r="EFG175" s="7"/>
      <c r="EFH175" s="7"/>
      <c r="EFI175" s="7"/>
      <c r="EFJ175" s="7"/>
      <c r="EFK175" s="7"/>
      <c r="EFL175" s="7"/>
      <c r="EFM175" s="7"/>
      <c r="EFN175" s="7"/>
      <c r="EFO175" s="7"/>
      <c r="EFP175" s="7"/>
      <c r="EFQ175" s="7"/>
      <c r="EFR175" s="7"/>
      <c r="EFS175" s="7"/>
      <c r="EFT175" s="7"/>
      <c r="EFU175" s="7"/>
      <c r="EFV175" s="7"/>
      <c r="EFW175" s="7"/>
      <c r="EFX175" s="7"/>
      <c r="EFY175" s="7"/>
      <c r="EFZ175" s="7"/>
      <c r="EGA175" s="7"/>
      <c r="EGB175" s="7"/>
      <c r="EGC175" s="7"/>
      <c r="EGD175" s="7"/>
      <c r="EGE175" s="7"/>
      <c r="EGF175" s="7"/>
      <c r="EGG175" s="7"/>
      <c r="EGH175" s="7"/>
      <c r="EGI175" s="7"/>
      <c r="EGJ175" s="7"/>
      <c r="EGK175" s="7"/>
      <c r="EGL175" s="7"/>
      <c r="EGM175" s="7"/>
      <c r="EGN175" s="7"/>
      <c r="EGO175" s="7"/>
      <c r="EGP175" s="7"/>
      <c r="EGQ175" s="7"/>
      <c r="EGR175" s="7"/>
      <c r="EGS175" s="7"/>
      <c r="EGT175" s="7"/>
      <c r="EGU175" s="7"/>
      <c r="EGV175" s="7"/>
      <c r="EGW175" s="7"/>
      <c r="EGX175" s="7"/>
      <c r="EGY175" s="7"/>
      <c r="EGZ175" s="7"/>
      <c r="EHA175" s="7"/>
      <c r="EHB175" s="7"/>
      <c r="EHC175" s="7"/>
      <c r="EHD175" s="7"/>
      <c r="EHE175" s="7"/>
      <c r="EHF175" s="7"/>
      <c r="EHG175" s="7"/>
      <c r="EHH175" s="7"/>
      <c r="EHI175" s="7"/>
      <c r="EHJ175" s="7"/>
      <c r="EHK175" s="7"/>
      <c r="EHL175" s="7"/>
      <c r="EHM175" s="7"/>
      <c r="EHN175" s="7"/>
      <c r="EHO175" s="7"/>
      <c r="EHP175" s="7"/>
      <c r="EHQ175" s="7"/>
      <c r="EHR175" s="7"/>
      <c r="EHS175" s="7"/>
      <c r="EHT175" s="7"/>
      <c r="EHU175" s="7"/>
      <c r="EHV175" s="7"/>
      <c r="EHW175" s="7"/>
      <c r="EHX175" s="7"/>
      <c r="EHY175" s="7"/>
      <c r="EHZ175" s="7"/>
      <c r="EIA175" s="7"/>
      <c r="EIB175" s="7"/>
      <c r="EIC175" s="7"/>
      <c r="EID175" s="7"/>
      <c r="EIE175" s="7"/>
      <c r="EIF175" s="7"/>
      <c r="EIG175" s="7"/>
      <c r="EIH175" s="7"/>
      <c r="EII175" s="7"/>
      <c r="EIJ175" s="7"/>
      <c r="EIK175" s="7"/>
      <c r="EIL175" s="7"/>
      <c r="EIM175" s="7"/>
      <c r="EIN175" s="7"/>
      <c r="EIO175" s="7"/>
      <c r="EIP175" s="7"/>
      <c r="EIQ175" s="7"/>
      <c r="EIR175" s="7"/>
      <c r="EIS175" s="7"/>
      <c r="EIT175" s="7"/>
      <c r="EIU175" s="7"/>
      <c r="EIV175" s="7"/>
      <c r="EIW175" s="7"/>
      <c r="EIX175" s="7"/>
      <c r="EIY175" s="7"/>
      <c r="EIZ175" s="7"/>
      <c r="EJA175" s="7"/>
      <c r="EJB175" s="7"/>
      <c r="EJC175" s="7"/>
      <c r="EJD175" s="7"/>
      <c r="EJE175" s="7"/>
      <c r="EJF175" s="7"/>
      <c r="EJG175" s="7"/>
      <c r="EJH175" s="7"/>
      <c r="EJI175" s="7"/>
      <c r="EJJ175" s="7"/>
      <c r="EJK175" s="7"/>
      <c r="EJL175" s="7"/>
      <c r="EJM175" s="7"/>
      <c r="EJN175" s="7"/>
      <c r="EJO175" s="7"/>
      <c r="EJP175" s="7"/>
      <c r="EJQ175" s="7"/>
      <c r="EJR175" s="7"/>
      <c r="EJS175" s="7"/>
      <c r="EJT175" s="7"/>
      <c r="EJU175" s="7"/>
      <c r="EJV175" s="7"/>
      <c r="EJW175" s="7"/>
      <c r="EJX175" s="7"/>
      <c r="EJY175" s="7"/>
      <c r="EJZ175" s="7"/>
      <c r="EKA175" s="7"/>
      <c r="EKB175" s="7"/>
      <c r="EKC175" s="7"/>
      <c r="EKD175" s="7"/>
      <c r="EKE175" s="7"/>
      <c r="EKF175" s="7"/>
      <c r="EKG175" s="7"/>
      <c r="EKH175" s="7"/>
      <c r="EKI175" s="7"/>
      <c r="EKJ175" s="7"/>
      <c r="EKK175" s="7"/>
      <c r="EKL175" s="7"/>
      <c r="EKM175" s="7"/>
      <c r="EKN175" s="7"/>
      <c r="EKO175" s="7"/>
      <c r="EKP175" s="7"/>
      <c r="EKQ175" s="7"/>
      <c r="EKR175" s="7"/>
      <c r="EKS175" s="7"/>
      <c r="EKT175" s="7"/>
      <c r="EKU175" s="7"/>
      <c r="EKV175" s="7"/>
      <c r="EKW175" s="7"/>
      <c r="EKX175" s="7"/>
      <c r="EKY175" s="7"/>
      <c r="EKZ175" s="7"/>
      <c r="ELA175" s="7"/>
      <c r="ELB175" s="7"/>
      <c r="ELC175" s="7"/>
      <c r="ELD175" s="7"/>
      <c r="ELE175" s="7"/>
      <c r="ELF175" s="7"/>
      <c r="ELG175" s="7"/>
      <c r="ELH175" s="7"/>
      <c r="ELI175" s="7"/>
      <c r="ELJ175" s="7"/>
      <c r="ELK175" s="7"/>
      <c r="ELL175" s="7"/>
      <c r="ELM175" s="7"/>
      <c r="ELN175" s="7"/>
      <c r="ELO175" s="7"/>
      <c r="ELP175" s="7"/>
      <c r="ELQ175" s="7"/>
      <c r="ELR175" s="7"/>
      <c r="ELS175" s="7"/>
      <c r="ELT175" s="7"/>
      <c r="ELU175" s="7"/>
      <c r="ELV175" s="7"/>
      <c r="ELW175" s="7"/>
      <c r="ELX175" s="7"/>
      <c r="ELY175" s="7"/>
      <c r="ELZ175" s="7"/>
      <c r="EMA175" s="7"/>
      <c r="EMB175" s="7"/>
      <c r="EMC175" s="7"/>
      <c r="EMD175" s="7"/>
      <c r="EME175" s="7"/>
      <c r="EMF175" s="7"/>
      <c r="EMG175" s="7"/>
      <c r="EMH175" s="7"/>
      <c r="EMI175" s="7"/>
      <c r="EMJ175" s="7"/>
      <c r="EMK175" s="7"/>
      <c r="EML175" s="7"/>
      <c r="EMM175" s="7"/>
      <c r="EMN175" s="7"/>
      <c r="EMO175" s="7"/>
      <c r="EMP175" s="7"/>
      <c r="EMQ175" s="7"/>
      <c r="EMR175" s="7"/>
      <c r="EMS175" s="7"/>
      <c r="EMT175" s="7"/>
      <c r="EMU175" s="7"/>
      <c r="EMV175" s="7"/>
      <c r="EMW175" s="7"/>
      <c r="EMX175" s="7"/>
      <c r="EMY175" s="7"/>
      <c r="EMZ175" s="7"/>
      <c r="ENA175" s="7"/>
      <c r="ENB175" s="7"/>
      <c r="ENC175" s="7"/>
      <c r="END175" s="7"/>
      <c r="ENE175" s="7"/>
      <c r="ENF175" s="7"/>
      <c r="ENG175" s="7"/>
      <c r="ENH175" s="7"/>
      <c r="ENI175" s="7"/>
      <c r="ENJ175" s="7"/>
      <c r="ENK175" s="7"/>
      <c r="ENL175" s="7"/>
      <c r="ENM175" s="7"/>
      <c r="ENN175" s="7"/>
      <c r="ENO175" s="7"/>
      <c r="ENP175" s="7"/>
      <c r="ENQ175" s="7"/>
      <c r="ENR175" s="7"/>
      <c r="ENS175" s="7"/>
      <c r="ENT175" s="7"/>
      <c r="ENU175" s="7"/>
      <c r="ENV175" s="7"/>
      <c r="ENW175" s="7"/>
      <c r="ENX175" s="7"/>
      <c r="ENY175" s="7"/>
      <c r="ENZ175" s="7"/>
      <c r="EOA175" s="7"/>
      <c r="EOB175" s="7"/>
      <c r="EOC175" s="7"/>
      <c r="EOD175" s="7"/>
      <c r="EOE175" s="7"/>
      <c r="EOF175" s="7"/>
      <c r="EOG175" s="7"/>
      <c r="EOH175" s="7"/>
      <c r="EOI175" s="7"/>
      <c r="EOJ175" s="7"/>
      <c r="EOK175" s="7"/>
      <c r="EOL175" s="7"/>
      <c r="EOM175" s="7"/>
      <c r="EON175" s="7"/>
      <c r="EOO175" s="7"/>
      <c r="EOP175" s="7"/>
      <c r="EOQ175" s="7"/>
      <c r="EOR175" s="7"/>
      <c r="EOS175" s="7"/>
      <c r="EOT175" s="7"/>
      <c r="EOU175" s="7"/>
      <c r="EOV175" s="7"/>
      <c r="EOW175" s="7"/>
      <c r="EOX175" s="7"/>
      <c r="EOY175" s="7"/>
      <c r="EOZ175" s="7"/>
      <c r="EPA175" s="7"/>
      <c r="EPB175" s="7"/>
      <c r="EPC175" s="7"/>
      <c r="EPD175" s="7"/>
      <c r="EPE175" s="7"/>
      <c r="EPF175" s="7"/>
      <c r="EPG175" s="7"/>
      <c r="EPH175" s="7"/>
      <c r="EPI175" s="7"/>
      <c r="EPJ175" s="7"/>
      <c r="EPK175" s="7"/>
      <c r="EPL175" s="7"/>
      <c r="EPM175" s="7"/>
      <c r="EPN175" s="7"/>
      <c r="EPO175" s="7"/>
      <c r="EPP175" s="7"/>
      <c r="EPQ175" s="7"/>
      <c r="EPR175" s="7"/>
      <c r="EPS175" s="7"/>
      <c r="EPT175" s="7"/>
      <c r="EPU175" s="7"/>
      <c r="EPV175" s="7"/>
      <c r="EPW175" s="7"/>
      <c r="EPX175" s="7"/>
      <c r="EPY175" s="7"/>
      <c r="EPZ175" s="7"/>
      <c r="EQA175" s="7"/>
      <c r="EQB175" s="7"/>
      <c r="EQC175" s="7"/>
      <c r="EQD175" s="7"/>
      <c r="EQE175" s="7"/>
      <c r="EQF175" s="7"/>
      <c r="EQG175" s="7"/>
      <c r="EQH175" s="7"/>
      <c r="EQI175" s="7"/>
      <c r="EQJ175" s="7"/>
      <c r="EQK175" s="7"/>
      <c r="EQL175" s="7"/>
      <c r="EQM175" s="7"/>
      <c r="EQN175" s="7"/>
      <c r="EQO175" s="7"/>
      <c r="EQP175" s="7"/>
      <c r="EQQ175" s="7"/>
      <c r="EQR175" s="7"/>
      <c r="EQS175" s="7"/>
      <c r="EQT175" s="7"/>
      <c r="EQU175" s="7"/>
      <c r="EQV175" s="7"/>
      <c r="EQW175" s="7"/>
      <c r="EQX175" s="7"/>
      <c r="EQY175" s="7"/>
      <c r="EQZ175" s="7"/>
      <c r="ERA175" s="7"/>
      <c r="ERB175" s="7"/>
      <c r="ERC175" s="7"/>
      <c r="ERD175" s="7"/>
      <c r="ERE175" s="7"/>
      <c r="ERF175" s="7"/>
      <c r="ERG175" s="7"/>
      <c r="ERH175" s="7"/>
      <c r="ERI175" s="7"/>
      <c r="ERJ175" s="7"/>
      <c r="ERK175" s="7"/>
      <c r="ERL175" s="7"/>
      <c r="ERM175" s="7"/>
      <c r="ERN175" s="7"/>
      <c r="ERO175" s="7"/>
      <c r="ERP175" s="7"/>
      <c r="ERQ175" s="7"/>
      <c r="ERR175" s="7"/>
      <c r="ERS175" s="7"/>
      <c r="ERT175" s="7"/>
      <c r="ERU175" s="7"/>
      <c r="ERV175" s="7"/>
      <c r="ERW175" s="7"/>
      <c r="ERX175" s="7"/>
      <c r="ERY175" s="7"/>
      <c r="ERZ175" s="7"/>
      <c r="ESA175" s="7"/>
      <c r="ESB175" s="7"/>
      <c r="ESC175" s="7"/>
      <c r="ESD175" s="7"/>
      <c r="ESE175" s="7"/>
      <c r="ESF175" s="7"/>
      <c r="ESG175" s="7"/>
      <c r="ESH175" s="7"/>
      <c r="ESI175" s="7"/>
      <c r="ESJ175" s="7"/>
      <c r="ESK175" s="7"/>
      <c r="ESL175" s="7"/>
      <c r="ESM175" s="7"/>
      <c r="ESN175" s="7"/>
      <c r="ESO175" s="7"/>
      <c r="ESP175" s="7"/>
      <c r="ESQ175" s="7"/>
      <c r="ESR175" s="7"/>
      <c r="ESS175" s="7"/>
      <c r="EST175" s="7"/>
      <c r="ESU175" s="7"/>
      <c r="ESV175" s="7"/>
      <c r="ESW175" s="7"/>
      <c r="ESX175" s="7"/>
      <c r="ESY175" s="7"/>
      <c r="ESZ175" s="7"/>
      <c r="ETA175" s="7"/>
      <c r="ETB175" s="7"/>
      <c r="ETC175" s="7"/>
      <c r="ETD175" s="7"/>
      <c r="ETE175" s="7"/>
      <c r="ETF175" s="7"/>
      <c r="ETG175" s="7"/>
      <c r="ETH175" s="7"/>
      <c r="ETI175" s="7"/>
      <c r="ETJ175" s="7"/>
      <c r="ETK175" s="7"/>
      <c r="ETL175" s="7"/>
      <c r="ETM175" s="7"/>
      <c r="ETN175" s="7"/>
      <c r="ETO175" s="7"/>
      <c r="ETP175" s="7"/>
      <c r="ETQ175" s="7"/>
      <c r="ETR175" s="7"/>
      <c r="ETS175" s="7"/>
      <c r="ETT175" s="7"/>
      <c r="ETU175" s="7"/>
      <c r="ETV175" s="7"/>
      <c r="ETW175" s="7"/>
      <c r="ETX175" s="7"/>
      <c r="ETY175" s="7"/>
      <c r="ETZ175" s="7"/>
      <c r="EUA175" s="7"/>
      <c r="EUB175" s="7"/>
      <c r="EUC175" s="7"/>
      <c r="EUD175" s="7"/>
      <c r="EUE175" s="7"/>
      <c r="EUF175" s="7"/>
      <c r="EUG175" s="7"/>
      <c r="EUH175" s="7"/>
      <c r="EUI175" s="7"/>
      <c r="EUJ175" s="7"/>
      <c r="EUK175" s="7"/>
      <c r="EUL175" s="7"/>
      <c r="EUM175" s="7"/>
      <c r="EUN175" s="7"/>
      <c r="EUO175" s="7"/>
      <c r="EUP175" s="7"/>
      <c r="EUQ175" s="7"/>
      <c r="EUR175" s="7"/>
      <c r="EUS175" s="7"/>
      <c r="EUT175" s="7"/>
      <c r="EUU175" s="7"/>
      <c r="EUV175" s="7"/>
      <c r="EUW175" s="7"/>
      <c r="EUX175" s="7"/>
      <c r="EUY175" s="7"/>
      <c r="EUZ175" s="7"/>
      <c r="EVA175" s="7"/>
      <c r="EVB175" s="7"/>
      <c r="EVC175" s="7"/>
      <c r="EVD175" s="7"/>
      <c r="EVE175" s="7"/>
      <c r="EVF175" s="7"/>
      <c r="EVG175" s="7"/>
      <c r="EVH175" s="7"/>
      <c r="EVI175" s="7"/>
      <c r="EVJ175" s="7"/>
      <c r="EVK175" s="7"/>
      <c r="EVL175" s="7"/>
      <c r="EVM175" s="7"/>
      <c r="EVN175" s="7"/>
      <c r="EVO175" s="7"/>
      <c r="EVP175" s="7"/>
      <c r="EVQ175" s="7"/>
      <c r="EVR175" s="7"/>
      <c r="EVS175" s="7"/>
      <c r="EVT175" s="7"/>
      <c r="EVU175" s="7"/>
      <c r="EVV175" s="7"/>
      <c r="EVW175" s="7"/>
      <c r="EVX175" s="7"/>
      <c r="EVY175" s="7"/>
      <c r="EVZ175" s="7"/>
      <c r="EWA175" s="7"/>
      <c r="EWB175" s="7"/>
      <c r="EWC175" s="7"/>
      <c r="EWD175" s="7"/>
      <c r="EWE175" s="7"/>
      <c r="EWF175" s="7"/>
      <c r="EWG175" s="7"/>
      <c r="EWH175" s="7"/>
      <c r="EWI175" s="7"/>
      <c r="EWJ175" s="7"/>
      <c r="EWK175" s="7"/>
      <c r="EWL175" s="7"/>
      <c r="EWM175" s="7"/>
      <c r="EWN175" s="7"/>
      <c r="EWO175" s="7"/>
      <c r="EWP175" s="7"/>
      <c r="EWQ175" s="7"/>
      <c r="EWR175" s="7"/>
      <c r="EWS175" s="7"/>
      <c r="EWT175" s="7"/>
      <c r="EWU175" s="7"/>
      <c r="EWV175" s="7"/>
      <c r="EWW175" s="7"/>
      <c r="EWX175" s="7"/>
      <c r="EWY175" s="7"/>
      <c r="EWZ175" s="7"/>
      <c r="EXA175" s="7"/>
      <c r="EXB175" s="7"/>
      <c r="EXC175" s="7"/>
      <c r="EXD175" s="7"/>
      <c r="EXE175" s="7"/>
      <c r="EXF175" s="7"/>
      <c r="EXG175" s="7"/>
      <c r="EXH175" s="7"/>
      <c r="EXI175" s="7"/>
      <c r="EXJ175" s="7"/>
      <c r="EXK175" s="7"/>
      <c r="EXL175" s="7"/>
      <c r="EXM175" s="7"/>
      <c r="EXN175" s="7"/>
      <c r="EXO175" s="7"/>
      <c r="EXP175" s="7"/>
      <c r="EXQ175" s="7"/>
      <c r="EXR175" s="7"/>
      <c r="EXS175" s="7"/>
      <c r="EXT175" s="7"/>
      <c r="EXU175" s="7"/>
      <c r="EXV175" s="7"/>
      <c r="EXW175" s="7"/>
      <c r="EXX175" s="7"/>
      <c r="EXY175" s="7"/>
      <c r="EXZ175" s="7"/>
      <c r="EYA175" s="7"/>
      <c r="EYB175" s="7"/>
      <c r="EYC175" s="7"/>
      <c r="EYD175" s="7"/>
      <c r="EYE175" s="7"/>
      <c r="EYF175" s="7"/>
      <c r="EYG175" s="7"/>
      <c r="EYH175" s="7"/>
      <c r="EYI175" s="7"/>
      <c r="EYJ175" s="7"/>
      <c r="EYK175" s="7"/>
      <c r="EYL175" s="7"/>
      <c r="EYM175" s="7"/>
      <c r="EYN175" s="7"/>
      <c r="EYO175" s="7"/>
      <c r="EYP175" s="7"/>
      <c r="EYQ175" s="7"/>
      <c r="EYR175" s="7"/>
      <c r="EYS175" s="7"/>
      <c r="EYT175" s="7"/>
      <c r="EYU175" s="7"/>
      <c r="EYV175" s="7"/>
      <c r="EYW175" s="7"/>
      <c r="EYX175" s="7"/>
      <c r="EYY175" s="7"/>
      <c r="EYZ175" s="7"/>
      <c r="EZA175" s="7"/>
      <c r="EZB175" s="7"/>
      <c r="EZC175" s="7"/>
      <c r="EZD175" s="7"/>
      <c r="EZE175" s="7"/>
      <c r="EZF175" s="7"/>
      <c r="EZG175" s="7"/>
      <c r="EZH175" s="7"/>
      <c r="EZI175" s="7"/>
      <c r="EZJ175" s="7"/>
      <c r="EZK175" s="7"/>
      <c r="EZL175" s="7"/>
      <c r="EZM175" s="7"/>
      <c r="EZN175" s="7"/>
      <c r="EZO175" s="7"/>
      <c r="EZP175" s="7"/>
      <c r="EZQ175" s="7"/>
      <c r="EZR175" s="7"/>
      <c r="EZS175" s="7"/>
      <c r="EZT175" s="7"/>
      <c r="EZU175" s="7"/>
      <c r="EZV175" s="7"/>
      <c r="EZW175" s="7"/>
      <c r="EZX175" s="7"/>
      <c r="EZY175" s="7"/>
      <c r="EZZ175" s="7"/>
      <c r="FAA175" s="7"/>
      <c r="FAB175" s="7"/>
      <c r="FAC175" s="7"/>
      <c r="FAD175" s="7"/>
      <c r="FAE175" s="7"/>
      <c r="FAF175" s="7"/>
      <c r="FAG175" s="7"/>
      <c r="FAH175" s="7"/>
      <c r="FAI175" s="7"/>
      <c r="FAJ175" s="7"/>
      <c r="FAK175" s="7"/>
      <c r="FAL175" s="7"/>
      <c r="FAM175" s="7"/>
      <c r="FAN175" s="7"/>
      <c r="FAO175" s="7"/>
      <c r="FAP175" s="7"/>
      <c r="FAQ175" s="7"/>
      <c r="FAR175" s="7"/>
      <c r="FAS175" s="7"/>
      <c r="FAT175" s="7"/>
      <c r="FAU175" s="7"/>
      <c r="FAV175" s="7"/>
      <c r="FAW175" s="7"/>
      <c r="FAX175" s="7"/>
      <c r="FAY175" s="7"/>
      <c r="FAZ175" s="7"/>
      <c r="FBA175" s="7"/>
      <c r="FBB175" s="7"/>
      <c r="FBC175" s="7"/>
      <c r="FBD175" s="7"/>
      <c r="FBE175" s="7"/>
      <c r="FBF175" s="7"/>
      <c r="FBG175" s="7"/>
      <c r="FBH175" s="7"/>
      <c r="FBI175" s="7"/>
      <c r="FBJ175" s="7"/>
      <c r="FBK175" s="7"/>
      <c r="FBL175" s="7"/>
      <c r="FBM175" s="7"/>
      <c r="FBN175" s="7"/>
      <c r="FBO175" s="7"/>
      <c r="FBP175" s="7"/>
      <c r="FBQ175" s="7"/>
      <c r="FBR175" s="7"/>
      <c r="FBS175" s="7"/>
      <c r="FBT175" s="7"/>
      <c r="FBU175" s="7"/>
      <c r="FBV175" s="7"/>
      <c r="FBW175" s="7"/>
      <c r="FBX175" s="7"/>
      <c r="FBY175" s="7"/>
      <c r="FBZ175" s="7"/>
      <c r="FCA175" s="7"/>
      <c r="FCB175" s="7"/>
      <c r="FCC175" s="7"/>
      <c r="FCD175" s="7"/>
      <c r="FCE175" s="7"/>
      <c r="FCF175" s="7"/>
      <c r="FCG175" s="7"/>
      <c r="FCH175" s="7"/>
      <c r="FCI175" s="7"/>
      <c r="FCJ175" s="7"/>
      <c r="FCK175" s="7"/>
      <c r="FCL175" s="7"/>
      <c r="FCM175" s="7"/>
      <c r="FCN175" s="7"/>
      <c r="FCO175" s="7"/>
      <c r="FCP175" s="7"/>
      <c r="FCQ175" s="7"/>
      <c r="FCR175" s="7"/>
      <c r="FCS175" s="7"/>
      <c r="FCT175" s="7"/>
      <c r="FCU175" s="7"/>
      <c r="FCV175" s="7"/>
      <c r="FCW175" s="7"/>
      <c r="FCX175" s="7"/>
      <c r="FCY175" s="7"/>
      <c r="FCZ175" s="7"/>
      <c r="FDA175" s="7"/>
      <c r="FDB175" s="7"/>
      <c r="FDC175" s="7"/>
      <c r="FDD175" s="7"/>
      <c r="FDE175" s="7"/>
      <c r="FDF175" s="7"/>
      <c r="FDG175" s="7"/>
      <c r="FDH175" s="7"/>
      <c r="FDI175" s="7"/>
      <c r="FDJ175" s="7"/>
      <c r="FDK175" s="7"/>
      <c r="FDL175" s="7"/>
      <c r="FDM175" s="7"/>
      <c r="FDN175" s="7"/>
      <c r="FDO175" s="7"/>
      <c r="FDP175" s="7"/>
      <c r="FDQ175" s="7"/>
      <c r="FDR175" s="7"/>
      <c r="FDS175" s="7"/>
      <c r="FDT175" s="7"/>
      <c r="FDU175" s="7"/>
      <c r="FDV175" s="7"/>
      <c r="FDW175" s="7"/>
      <c r="FDX175" s="7"/>
      <c r="FDY175" s="7"/>
      <c r="FDZ175" s="7"/>
      <c r="FEA175" s="7"/>
      <c r="FEB175" s="7"/>
      <c r="FEC175" s="7"/>
      <c r="FED175" s="7"/>
      <c r="FEE175" s="7"/>
      <c r="FEF175" s="7"/>
      <c r="FEG175" s="7"/>
      <c r="FEH175" s="7"/>
      <c r="FEI175" s="7"/>
      <c r="FEJ175" s="7"/>
      <c r="FEK175" s="7"/>
      <c r="FEL175" s="7"/>
      <c r="FEM175" s="7"/>
      <c r="FEN175" s="7"/>
      <c r="FEO175" s="7"/>
      <c r="FEP175" s="7"/>
      <c r="FEQ175" s="7"/>
      <c r="FER175" s="7"/>
      <c r="FES175" s="7"/>
      <c r="FET175" s="7"/>
      <c r="FEU175" s="7"/>
      <c r="FEV175" s="7"/>
      <c r="FEW175" s="7"/>
      <c r="FEX175" s="7"/>
      <c r="FEY175" s="7"/>
      <c r="FEZ175" s="7"/>
      <c r="FFA175" s="7"/>
      <c r="FFB175" s="7"/>
      <c r="FFC175" s="7"/>
      <c r="FFD175" s="7"/>
      <c r="FFE175" s="7"/>
      <c r="FFF175" s="7"/>
      <c r="FFG175" s="7"/>
      <c r="FFH175" s="7"/>
      <c r="FFI175" s="7"/>
      <c r="FFJ175" s="7"/>
      <c r="FFK175" s="7"/>
      <c r="FFL175" s="7"/>
      <c r="FFM175" s="7"/>
      <c r="FFN175" s="7"/>
      <c r="FFO175" s="7"/>
      <c r="FFP175" s="7"/>
      <c r="FFQ175" s="7"/>
      <c r="FFR175" s="7"/>
      <c r="FFS175" s="7"/>
      <c r="FFT175" s="7"/>
      <c r="FFU175" s="7"/>
      <c r="FFV175" s="7"/>
      <c r="FFW175" s="7"/>
      <c r="FFX175" s="7"/>
      <c r="FFY175" s="7"/>
      <c r="FFZ175" s="7"/>
      <c r="FGA175" s="7"/>
      <c r="FGB175" s="7"/>
      <c r="FGC175" s="7"/>
      <c r="FGD175" s="7"/>
      <c r="FGE175" s="7"/>
      <c r="FGF175" s="7"/>
      <c r="FGG175" s="7"/>
      <c r="FGH175" s="7"/>
      <c r="FGI175" s="7"/>
      <c r="FGJ175" s="7"/>
      <c r="FGK175" s="7"/>
      <c r="FGL175" s="7"/>
      <c r="FGM175" s="7"/>
      <c r="FGN175" s="7"/>
      <c r="FGO175" s="7"/>
      <c r="FGP175" s="7"/>
      <c r="FGQ175" s="7"/>
      <c r="FGR175" s="7"/>
      <c r="FGS175" s="7"/>
      <c r="FGT175" s="7"/>
      <c r="FGU175" s="7"/>
      <c r="FGV175" s="7"/>
      <c r="FGW175" s="7"/>
      <c r="FGX175" s="7"/>
      <c r="FGY175" s="7"/>
      <c r="FGZ175" s="7"/>
      <c r="FHA175" s="7"/>
      <c r="FHB175" s="7"/>
      <c r="FHC175" s="7"/>
      <c r="FHD175" s="7"/>
      <c r="FHE175" s="7"/>
      <c r="FHF175" s="7"/>
      <c r="FHG175" s="7"/>
      <c r="FHH175" s="7"/>
      <c r="FHI175" s="7"/>
      <c r="FHJ175" s="7"/>
      <c r="FHK175" s="7"/>
      <c r="FHL175" s="7"/>
      <c r="FHM175" s="7"/>
      <c r="FHN175" s="7"/>
      <c r="FHO175" s="7"/>
      <c r="FHP175" s="7"/>
      <c r="FHQ175" s="7"/>
      <c r="FHR175" s="7"/>
      <c r="FHS175" s="7"/>
      <c r="FHT175" s="7"/>
      <c r="FHU175" s="7"/>
      <c r="FHV175" s="7"/>
      <c r="FHW175" s="7"/>
      <c r="FHX175" s="7"/>
      <c r="FHY175" s="7"/>
      <c r="FHZ175" s="7"/>
      <c r="FIA175" s="7"/>
      <c r="FIB175" s="7"/>
      <c r="FIC175" s="7"/>
      <c r="FID175" s="7"/>
      <c r="FIE175" s="7"/>
      <c r="FIF175" s="7"/>
      <c r="FIG175" s="7"/>
      <c r="FIH175" s="7"/>
      <c r="FII175" s="7"/>
      <c r="FIJ175" s="7"/>
      <c r="FIK175" s="7"/>
      <c r="FIL175" s="7"/>
      <c r="FIM175" s="7"/>
      <c r="FIN175" s="7"/>
      <c r="FIO175" s="7"/>
      <c r="FIP175" s="7"/>
      <c r="FIQ175" s="7"/>
      <c r="FIR175" s="7"/>
      <c r="FIS175" s="7"/>
      <c r="FIT175" s="7"/>
      <c r="FIU175" s="7"/>
      <c r="FIV175" s="7"/>
      <c r="FIW175" s="7"/>
      <c r="FIX175" s="7"/>
      <c r="FIY175" s="7"/>
      <c r="FIZ175" s="7"/>
      <c r="FJA175" s="7"/>
      <c r="FJB175" s="7"/>
      <c r="FJC175" s="7"/>
      <c r="FJD175" s="7"/>
      <c r="FJE175" s="7"/>
      <c r="FJF175" s="7"/>
      <c r="FJG175" s="7"/>
      <c r="FJH175" s="7"/>
      <c r="FJI175" s="7"/>
      <c r="FJJ175" s="7"/>
      <c r="FJK175" s="7"/>
      <c r="FJL175" s="7"/>
      <c r="FJM175" s="7"/>
      <c r="FJN175" s="7"/>
      <c r="FJO175" s="7"/>
      <c r="FJP175" s="7"/>
      <c r="FJQ175" s="7"/>
      <c r="FJR175" s="7"/>
      <c r="FJS175" s="7"/>
      <c r="FJT175" s="7"/>
      <c r="FJU175" s="7"/>
      <c r="FJV175" s="7"/>
      <c r="FJW175" s="7"/>
      <c r="FJX175" s="7"/>
      <c r="FJY175" s="7"/>
      <c r="FJZ175" s="7"/>
      <c r="FKA175" s="7"/>
      <c r="FKB175" s="7"/>
      <c r="FKC175" s="7"/>
      <c r="FKD175" s="7"/>
      <c r="FKE175" s="7"/>
      <c r="FKF175" s="7"/>
      <c r="FKG175" s="7"/>
      <c r="FKH175" s="7"/>
      <c r="FKI175" s="7"/>
      <c r="FKJ175" s="7"/>
      <c r="FKK175" s="7"/>
      <c r="FKL175" s="7"/>
      <c r="FKM175" s="7"/>
      <c r="FKN175" s="7"/>
      <c r="FKO175" s="7"/>
      <c r="FKP175" s="7"/>
      <c r="FKQ175" s="7"/>
      <c r="FKR175" s="7"/>
      <c r="FKS175" s="7"/>
      <c r="FKT175" s="7"/>
      <c r="FKU175" s="7"/>
      <c r="FKV175" s="7"/>
      <c r="FKW175" s="7"/>
      <c r="FKX175" s="7"/>
      <c r="FKY175" s="7"/>
      <c r="FKZ175" s="7"/>
      <c r="FLA175" s="7"/>
      <c r="FLB175" s="7"/>
      <c r="FLC175" s="7"/>
      <c r="FLD175" s="7"/>
      <c r="FLE175" s="7"/>
      <c r="FLF175" s="7"/>
      <c r="FLG175" s="7"/>
      <c r="FLH175" s="7"/>
      <c r="FLI175" s="7"/>
      <c r="FLJ175" s="7"/>
      <c r="FLK175" s="7"/>
      <c r="FLL175" s="7"/>
      <c r="FLM175" s="7"/>
      <c r="FLN175" s="7"/>
      <c r="FLO175" s="7"/>
      <c r="FLP175" s="7"/>
      <c r="FLQ175" s="7"/>
      <c r="FLR175" s="7"/>
      <c r="FLS175" s="7"/>
      <c r="FLT175" s="7"/>
      <c r="FLU175" s="7"/>
      <c r="FLV175" s="7"/>
      <c r="FLW175" s="7"/>
      <c r="FLX175" s="7"/>
      <c r="FLY175" s="7"/>
      <c r="FLZ175" s="7"/>
      <c r="FMA175" s="7"/>
      <c r="FMB175" s="7"/>
      <c r="FMC175" s="7"/>
      <c r="FMD175" s="7"/>
      <c r="FME175" s="7"/>
      <c r="FMF175" s="7"/>
      <c r="FMG175" s="7"/>
      <c r="FMH175" s="7"/>
      <c r="FMI175" s="7"/>
      <c r="FMJ175" s="7"/>
      <c r="FMK175" s="7"/>
      <c r="FML175" s="7"/>
      <c r="FMM175" s="7"/>
      <c r="FMN175" s="7"/>
      <c r="FMO175" s="7"/>
      <c r="FMP175" s="7"/>
      <c r="FMQ175" s="7"/>
      <c r="FMR175" s="7"/>
      <c r="FMS175" s="7"/>
      <c r="FMT175" s="7"/>
      <c r="FMU175" s="7"/>
      <c r="FMV175" s="7"/>
      <c r="FMW175" s="7"/>
      <c r="FMX175" s="7"/>
      <c r="FMY175" s="7"/>
      <c r="FMZ175" s="7"/>
      <c r="FNA175" s="7"/>
      <c r="FNB175" s="7"/>
      <c r="FNC175" s="7"/>
      <c r="FND175" s="7"/>
      <c r="FNE175" s="7"/>
      <c r="FNF175" s="7"/>
      <c r="FNG175" s="7"/>
      <c r="FNH175" s="7"/>
      <c r="FNI175" s="7"/>
      <c r="FNJ175" s="7"/>
      <c r="FNK175" s="7"/>
      <c r="FNL175" s="7"/>
      <c r="FNM175" s="7"/>
      <c r="FNN175" s="7"/>
      <c r="FNO175" s="7"/>
      <c r="FNP175" s="7"/>
      <c r="FNQ175" s="7"/>
      <c r="FNR175" s="7"/>
      <c r="FNS175" s="7"/>
      <c r="FNT175" s="7"/>
      <c r="FNU175" s="7"/>
      <c r="FNV175" s="7"/>
      <c r="FNW175" s="7"/>
      <c r="FNX175" s="7"/>
      <c r="FNY175" s="7"/>
      <c r="FNZ175" s="7"/>
      <c r="FOA175" s="7"/>
      <c r="FOB175" s="7"/>
      <c r="FOC175" s="7"/>
      <c r="FOD175" s="7"/>
      <c r="FOE175" s="7"/>
      <c r="FOF175" s="7"/>
      <c r="FOG175" s="7"/>
      <c r="FOH175" s="7"/>
      <c r="FOI175" s="7"/>
      <c r="FOJ175" s="7"/>
      <c r="FOK175" s="7"/>
      <c r="FOL175" s="7"/>
      <c r="FOM175" s="7"/>
      <c r="FON175" s="7"/>
      <c r="FOO175" s="7"/>
      <c r="FOP175" s="7"/>
      <c r="FOQ175" s="7"/>
      <c r="FOR175" s="7"/>
      <c r="FOS175" s="7"/>
      <c r="FOT175" s="7"/>
      <c r="FOU175" s="7"/>
      <c r="FOV175" s="7"/>
      <c r="FOW175" s="7"/>
      <c r="FOX175" s="7"/>
      <c r="FOY175" s="7"/>
      <c r="FOZ175" s="7"/>
      <c r="FPA175" s="7"/>
      <c r="FPB175" s="7"/>
      <c r="FPC175" s="7"/>
      <c r="FPD175" s="7"/>
      <c r="FPE175" s="7"/>
      <c r="FPF175" s="7"/>
      <c r="FPG175" s="7"/>
      <c r="FPH175" s="7"/>
      <c r="FPI175" s="7"/>
      <c r="FPJ175" s="7"/>
      <c r="FPK175" s="7"/>
      <c r="FPL175" s="7"/>
      <c r="FPM175" s="7"/>
      <c r="FPN175" s="7"/>
      <c r="FPO175" s="7"/>
      <c r="FPP175" s="7"/>
      <c r="FPQ175" s="7"/>
      <c r="FPR175" s="7"/>
      <c r="FPS175" s="7"/>
      <c r="FPT175" s="7"/>
      <c r="FPU175" s="7"/>
      <c r="FPV175" s="7"/>
      <c r="FPW175" s="7"/>
      <c r="FPX175" s="7"/>
      <c r="FPY175" s="7"/>
      <c r="FPZ175" s="7"/>
      <c r="FQA175" s="7"/>
      <c r="FQB175" s="7"/>
      <c r="FQC175" s="7"/>
      <c r="FQD175" s="7"/>
      <c r="FQE175" s="7"/>
      <c r="FQF175" s="7"/>
      <c r="FQG175" s="7"/>
      <c r="FQH175" s="7"/>
      <c r="FQI175" s="7"/>
      <c r="FQJ175" s="7"/>
      <c r="FQK175" s="7"/>
      <c r="FQL175" s="7"/>
      <c r="FQM175" s="7"/>
      <c r="FQN175" s="7"/>
      <c r="FQO175" s="7"/>
      <c r="FQP175" s="7"/>
      <c r="FQQ175" s="7"/>
      <c r="FQR175" s="7"/>
      <c r="FQS175" s="7"/>
      <c r="FQT175" s="7"/>
      <c r="FQU175" s="7"/>
      <c r="FQV175" s="7"/>
      <c r="FQW175" s="7"/>
      <c r="FQX175" s="7"/>
      <c r="FQY175" s="7"/>
      <c r="FQZ175" s="7"/>
      <c r="FRA175" s="7"/>
      <c r="FRB175" s="7"/>
      <c r="FRC175" s="7"/>
      <c r="FRD175" s="7"/>
      <c r="FRE175" s="7"/>
      <c r="FRF175" s="7"/>
      <c r="FRG175" s="7"/>
      <c r="FRH175" s="7"/>
      <c r="FRI175" s="7"/>
      <c r="FRJ175" s="7"/>
      <c r="FRK175" s="7"/>
      <c r="FRL175" s="7"/>
      <c r="FRM175" s="7"/>
      <c r="FRN175" s="7"/>
      <c r="FRO175" s="7"/>
      <c r="FRP175" s="7"/>
      <c r="FRQ175" s="7"/>
      <c r="FRR175" s="7"/>
      <c r="FRS175" s="7"/>
      <c r="FRT175" s="7"/>
      <c r="FRU175" s="7"/>
      <c r="FRV175" s="7"/>
      <c r="FRW175" s="7"/>
      <c r="FRX175" s="7"/>
      <c r="FRY175" s="7"/>
      <c r="FRZ175" s="7"/>
      <c r="FSA175" s="7"/>
      <c r="FSB175" s="7"/>
      <c r="FSC175" s="7"/>
      <c r="FSD175" s="7"/>
      <c r="FSE175" s="7"/>
      <c r="FSF175" s="7"/>
      <c r="FSG175" s="7"/>
      <c r="FSH175" s="7"/>
      <c r="FSI175" s="7"/>
      <c r="FSJ175" s="7"/>
      <c r="FSK175" s="7"/>
      <c r="FSL175" s="7"/>
      <c r="FSM175" s="7"/>
      <c r="FSN175" s="7"/>
      <c r="FSO175" s="7"/>
      <c r="FSP175" s="7"/>
      <c r="FSQ175" s="7"/>
      <c r="FSR175" s="7"/>
      <c r="FSS175" s="7"/>
      <c r="FST175" s="7"/>
      <c r="FSU175" s="7"/>
      <c r="FSV175" s="7"/>
      <c r="FSW175" s="7"/>
      <c r="FSX175" s="7"/>
      <c r="FSY175" s="7"/>
      <c r="FSZ175" s="7"/>
      <c r="FTA175" s="7"/>
      <c r="FTB175" s="7"/>
      <c r="FTC175" s="7"/>
      <c r="FTD175" s="7"/>
      <c r="FTE175" s="7"/>
      <c r="FTF175" s="7"/>
      <c r="FTG175" s="7"/>
      <c r="FTH175" s="7"/>
      <c r="FTI175" s="7"/>
      <c r="FTJ175" s="7"/>
      <c r="FTK175" s="7"/>
      <c r="FTL175" s="7"/>
      <c r="FTM175" s="7"/>
      <c r="FTN175" s="7"/>
      <c r="FTO175" s="7"/>
      <c r="FTP175" s="7"/>
      <c r="FTQ175" s="7"/>
      <c r="FTR175" s="7"/>
      <c r="FTS175" s="7"/>
      <c r="FTT175" s="7"/>
      <c r="FTU175" s="7"/>
      <c r="FTV175" s="7"/>
      <c r="FTW175" s="7"/>
      <c r="FTX175" s="7"/>
      <c r="FTY175" s="7"/>
      <c r="FTZ175" s="7"/>
      <c r="FUA175" s="7"/>
      <c r="FUB175" s="7"/>
      <c r="FUC175" s="7"/>
      <c r="FUD175" s="7"/>
      <c r="FUE175" s="7"/>
      <c r="FUF175" s="7"/>
      <c r="FUG175" s="7"/>
      <c r="FUH175" s="7"/>
      <c r="FUI175" s="7"/>
      <c r="FUJ175" s="7"/>
      <c r="FUK175" s="7"/>
      <c r="FUL175" s="7"/>
      <c r="FUM175" s="7"/>
      <c r="FUN175" s="7"/>
      <c r="FUO175" s="7"/>
      <c r="FUP175" s="7"/>
      <c r="FUQ175" s="7"/>
      <c r="FUR175" s="7"/>
      <c r="FUS175" s="7"/>
      <c r="FUT175" s="7"/>
      <c r="FUU175" s="7"/>
      <c r="FUV175" s="7"/>
      <c r="FUW175" s="7"/>
      <c r="FUX175" s="7"/>
      <c r="FUY175" s="7"/>
      <c r="FUZ175" s="7"/>
      <c r="FVA175" s="7"/>
      <c r="FVB175" s="7"/>
      <c r="FVC175" s="7"/>
      <c r="FVD175" s="7"/>
      <c r="FVE175" s="7"/>
      <c r="FVF175" s="7"/>
      <c r="FVG175" s="7"/>
      <c r="FVH175" s="7"/>
      <c r="FVI175" s="7"/>
      <c r="FVJ175" s="7"/>
      <c r="FVK175" s="7"/>
      <c r="FVL175" s="7"/>
      <c r="FVM175" s="7"/>
      <c r="FVN175" s="7"/>
      <c r="FVO175" s="7"/>
      <c r="FVP175" s="7"/>
      <c r="FVQ175" s="7"/>
      <c r="FVR175" s="7"/>
      <c r="FVS175" s="7"/>
      <c r="FVT175" s="7"/>
      <c r="FVU175" s="7"/>
      <c r="FVV175" s="7"/>
      <c r="FVW175" s="7"/>
      <c r="FVX175" s="7"/>
      <c r="FVY175" s="7"/>
      <c r="FVZ175" s="7"/>
      <c r="FWA175" s="7"/>
      <c r="FWB175" s="7"/>
      <c r="FWC175" s="7"/>
      <c r="FWD175" s="7"/>
      <c r="FWE175" s="7"/>
      <c r="FWF175" s="7"/>
      <c r="FWG175" s="7"/>
      <c r="FWH175" s="7"/>
      <c r="FWI175" s="7"/>
      <c r="FWJ175" s="7"/>
      <c r="FWK175" s="7"/>
      <c r="FWL175" s="7"/>
      <c r="FWM175" s="7"/>
      <c r="FWN175" s="7"/>
      <c r="FWO175" s="7"/>
      <c r="FWP175" s="7"/>
      <c r="FWQ175" s="7"/>
      <c r="FWR175" s="7"/>
      <c r="FWS175" s="7"/>
      <c r="FWT175" s="7"/>
      <c r="FWU175" s="7"/>
      <c r="FWV175" s="7"/>
      <c r="FWW175" s="7"/>
      <c r="FWX175" s="7"/>
      <c r="FWY175" s="7"/>
      <c r="FWZ175" s="7"/>
      <c r="FXA175" s="7"/>
      <c r="FXB175" s="7"/>
      <c r="FXC175" s="7"/>
      <c r="FXD175" s="7"/>
      <c r="FXE175" s="7"/>
      <c r="FXF175" s="7"/>
      <c r="FXG175" s="7"/>
      <c r="FXH175" s="7"/>
      <c r="FXI175" s="7"/>
      <c r="FXJ175" s="7"/>
      <c r="FXK175" s="7"/>
      <c r="FXL175" s="7"/>
      <c r="FXM175" s="7"/>
      <c r="FXN175" s="7"/>
      <c r="FXO175" s="7"/>
      <c r="FXP175" s="7"/>
      <c r="FXQ175" s="7"/>
      <c r="FXR175" s="7"/>
      <c r="FXS175" s="7"/>
      <c r="FXT175" s="7"/>
      <c r="FXU175" s="7"/>
      <c r="FXV175" s="7"/>
      <c r="FXW175" s="7"/>
      <c r="FXX175" s="7"/>
      <c r="FXY175" s="7"/>
      <c r="FXZ175" s="7"/>
      <c r="FYA175" s="7"/>
      <c r="FYB175" s="7"/>
      <c r="FYC175" s="7"/>
      <c r="FYD175" s="7"/>
      <c r="FYE175" s="7"/>
      <c r="FYF175" s="7"/>
      <c r="FYG175" s="7"/>
      <c r="FYH175" s="7"/>
      <c r="FYI175" s="7"/>
      <c r="FYJ175" s="7"/>
      <c r="FYK175" s="7"/>
      <c r="FYL175" s="7"/>
      <c r="FYM175" s="7"/>
      <c r="FYN175" s="7"/>
      <c r="FYO175" s="7"/>
      <c r="FYP175" s="7"/>
      <c r="FYQ175" s="7"/>
      <c r="FYR175" s="7"/>
      <c r="FYS175" s="7"/>
      <c r="FYT175" s="7"/>
      <c r="FYU175" s="7"/>
      <c r="FYV175" s="7"/>
      <c r="FYW175" s="7"/>
      <c r="FYX175" s="7"/>
      <c r="FYY175" s="7"/>
      <c r="FYZ175" s="7"/>
      <c r="FZA175" s="7"/>
      <c r="FZB175" s="7"/>
      <c r="FZC175" s="7"/>
      <c r="FZD175" s="7"/>
      <c r="FZE175" s="7"/>
      <c r="FZF175" s="7"/>
      <c r="FZG175" s="7"/>
      <c r="FZH175" s="7"/>
      <c r="FZI175" s="7"/>
      <c r="FZJ175" s="7"/>
      <c r="FZK175" s="7"/>
      <c r="FZL175" s="7"/>
      <c r="FZM175" s="7"/>
      <c r="FZN175" s="7"/>
      <c r="FZO175" s="7"/>
      <c r="FZP175" s="7"/>
      <c r="FZQ175" s="7"/>
      <c r="FZR175" s="7"/>
      <c r="FZS175" s="7"/>
      <c r="FZT175" s="7"/>
      <c r="FZU175" s="7"/>
      <c r="FZV175" s="7"/>
      <c r="FZW175" s="7"/>
      <c r="FZX175" s="7"/>
      <c r="FZY175" s="7"/>
      <c r="FZZ175" s="7"/>
      <c r="GAA175" s="7"/>
      <c r="GAB175" s="7"/>
      <c r="GAC175" s="7"/>
      <c r="GAD175" s="7"/>
      <c r="GAE175" s="7"/>
      <c r="GAF175" s="7"/>
      <c r="GAG175" s="7"/>
      <c r="GAH175" s="7"/>
      <c r="GAI175" s="7"/>
      <c r="GAJ175" s="7"/>
      <c r="GAK175" s="7"/>
      <c r="GAL175" s="7"/>
      <c r="GAM175" s="7"/>
      <c r="GAN175" s="7"/>
      <c r="GAO175" s="7"/>
      <c r="GAP175" s="7"/>
      <c r="GAQ175" s="7"/>
      <c r="GAR175" s="7"/>
      <c r="GAS175" s="7"/>
      <c r="GAT175" s="7"/>
      <c r="GAU175" s="7"/>
      <c r="GAV175" s="7"/>
      <c r="GAW175" s="7"/>
      <c r="GAX175" s="7"/>
      <c r="GAY175" s="7"/>
      <c r="GAZ175" s="7"/>
      <c r="GBA175" s="7"/>
      <c r="GBB175" s="7"/>
      <c r="GBC175" s="7"/>
      <c r="GBD175" s="7"/>
      <c r="GBE175" s="7"/>
      <c r="GBF175" s="7"/>
      <c r="GBG175" s="7"/>
      <c r="GBH175" s="7"/>
      <c r="GBI175" s="7"/>
      <c r="GBJ175" s="7"/>
      <c r="GBK175" s="7"/>
      <c r="GBL175" s="7"/>
      <c r="GBM175" s="7"/>
      <c r="GBN175" s="7"/>
      <c r="GBO175" s="7"/>
      <c r="GBP175" s="7"/>
      <c r="GBQ175" s="7"/>
      <c r="GBR175" s="7"/>
      <c r="GBS175" s="7"/>
      <c r="GBT175" s="7"/>
      <c r="GBU175" s="7"/>
      <c r="GBV175" s="7"/>
      <c r="GBW175" s="7"/>
      <c r="GBX175" s="7"/>
      <c r="GBY175" s="7"/>
      <c r="GBZ175" s="7"/>
      <c r="GCA175" s="7"/>
      <c r="GCB175" s="7"/>
      <c r="GCC175" s="7"/>
      <c r="GCD175" s="7"/>
      <c r="GCE175" s="7"/>
      <c r="GCF175" s="7"/>
      <c r="GCG175" s="7"/>
      <c r="GCH175" s="7"/>
      <c r="GCI175" s="7"/>
      <c r="GCJ175" s="7"/>
      <c r="GCK175" s="7"/>
      <c r="GCL175" s="7"/>
      <c r="GCM175" s="7"/>
      <c r="GCN175" s="7"/>
      <c r="GCO175" s="7"/>
      <c r="GCP175" s="7"/>
      <c r="GCQ175" s="7"/>
      <c r="GCR175" s="7"/>
      <c r="GCS175" s="7"/>
      <c r="GCT175" s="7"/>
      <c r="GCU175" s="7"/>
      <c r="GCV175" s="7"/>
      <c r="GCW175" s="7"/>
      <c r="GCX175" s="7"/>
      <c r="GCY175" s="7"/>
      <c r="GCZ175" s="7"/>
      <c r="GDA175" s="7"/>
      <c r="GDB175" s="7"/>
      <c r="GDC175" s="7"/>
      <c r="GDD175" s="7"/>
      <c r="GDE175" s="7"/>
      <c r="GDF175" s="7"/>
      <c r="GDG175" s="7"/>
      <c r="GDH175" s="7"/>
      <c r="GDI175" s="7"/>
      <c r="GDJ175" s="7"/>
      <c r="GDK175" s="7"/>
      <c r="GDL175" s="7"/>
      <c r="GDM175" s="7"/>
      <c r="GDN175" s="7"/>
      <c r="GDO175" s="7"/>
      <c r="GDP175" s="7"/>
      <c r="GDQ175" s="7"/>
      <c r="GDR175" s="7"/>
      <c r="GDS175" s="7"/>
      <c r="GDT175" s="7"/>
      <c r="GDU175" s="7"/>
      <c r="GDV175" s="7"/>
      <c r="GDW175" s="7"/>
      <c r="GDX175" s="7"/>
      <c r="GDY175" s="7"/>
      <c r="GDZ175" s="7"/>
      <c r="GEA175" s="7"/>
      <c r="GEB175" s="7"/>
      <c r="GEC175" s="7"/>
      <c r="GED175" s="7"/>
      <c r="GEE175" s="7"/>
      <c r="GEF175" s="7"/>
      <c r="GEG175" s="7"/>
      <c r="GEH175" s="7"/>
      <c r="GEI175" s="7"/>
      <c r="GEJ175" s="7"/>
      <c r="GEK175" s="7"/>
      <c r="GEL175" s="7"/>
      <c r="GEM175" s="7"/>
      <c r="GEN175" s="7"/>
      <c r="GEO175" s="7"/>
      <c r="GEP175" s="7"/>
      <c r="GEQ175" s="7"/>
      <c r="GER175" s="7"/>
      <c r="GES175" s="7"/>
      <c r="GET175" s="7"/>
      <c r="GEU175" s="7"/>
      <c r="GEV175" s="7"/>
      <c r="GEW175" s="7"/>
      <c r="GEX175" s="7"/>
      <c r="GEY175" s="7"/>
      <c r="GEZ175" s="7"/>
      <c r="GFA175" s="7"/>
      <c r="GFB175" s="7"/>
      <c r="GFC175" s="7"/>
      <c r="GFD175" s="7"/>
      <c r="GFE175" s="7"/>
      <c r="GFF175" s="7"/>
      <c r="GFG175" s="7"/>
      <c r="GFH175" s="7"/>
      <c r="GFI175" s="7"/>
      <c r="GFJ175" s="7"/>
      <c r="GFK175" s="7"/>
      <c r="GFL175" s="7"/>
      <c r="GFM175" s="7"/>
      <c r="GFN175" s="7"/>
      <c r="GFO175" s="7"/>
      <c r="GFP175" s="7"/>
      <c r="GFQ175" s="7"/>
      <c r="GFR175" s="7"/>
      <c r="GFS175" s="7"/>
      <c r="GFT175" s="7"/>
      <c r="GFU175" s="7"/>
      <c r="GFV175" s="7"/>
      <c r="GFW175" s="7"/>
      <c r="GFX175" s="7"/>
      <c r="GFY175" s="7"/>
      <c r="GFZ175" s="7"/>
      <c r="GGA175" s="7"/>
      <c r="GGB175" s="7"/>
      <c r="GGC175" s="7"/>
      <c r="GGD175" s="7"/>
      <c r="GGE175" s="7"/>
      <c r="GGF175" s="7"/>
      <c r="GGG175" s="7"/>
      <c r="GGH175" s="7"/>
      <c r="GGI175" s="7"/>
      <c r="GGJ175" s="7"/>
      <c r="GGK175" s="7"/>
      <c r="GGL175" s="7"/>
      <c r="GGM175" s="7"/>
      <c r="GGN175" s="7"/>
      <c r="GGO175" s="7"/>
      <c r="GGP175" s="7"/>
      <c r="GGQ175" s="7"/>
      <c r="GGR175" s="7"/>
      <c r="GGS175" s="7"/>
      <c r="GGT175" s="7"/>
      <c r="GGU175" s="7"/>
      <c r="GGV175" s="7"/>
      <c r="GGW175" s="7"/>
      <c r="GGX175" s="7"/>
      <c r="GGY175" s="7"/>
      <c r="GGZ175" s="7"/>
      <c r="GHA175" s="7"/>
      <c r="GHB175" s="7"/>
      <c r="GHC175" s="7"/>
      <c r="GHD175" s="7"/>
      <c r="GHE175" s="7"/>
      <c r="GHF175" s="7"/>
      <c r="GHG175" s="7"/>
      <c r="GHH175" s="7"/>
      <c r="GHI175" s="7"/>
      <c r="GHJ175" s="7"/>
      <c r="GHK175" s="7"/>
      <c r="GHL175" s="7"/>
      <c r="GHM175" s="7"/>
      <c r="GHN175" s="7"/>
      <c r="GHO175" s="7"/>
      <c r="GHP175" s="7"/>
      <c r="GHQ175" s="7"/>
      <c r="GHR175" s="7"/>
      <c r="GHS175" s="7"/>
      <c r="GHT175" s="7"/>
      <c r="GHU175" s="7"/>
      <c r="GHV175" s="7"/>
      <c r="GHW175" s="7"/>
      <c r="GHX175" s="7"/>
      <c r="GHY175" s="7"/>
      <c r="GHZ175" s="7"/>
      <c r="GIA175" s="7"/>
      <c r="GIB175" s="7"/>
      <c r="GIC175" s="7"/>
      <c r="GID175" s="7"/>
      <c r="GIE175" s="7"/>
      <c r="GIF175" s="7"/>
      <c r="GIG175" s="7"/>
      <c r="GIH175" s="7"/>
      <c r="GII175" s="7"/>
      <c r="GIJ175" s="7"/>
      <c r="GIK175" s="7"/>
      <c r="GIL175" s="7"/>
      <c r="GIM175" s="7"/>
      <c r="GIN175" s="7"/>
      <c r="GIO175" s="7"/>
      <c r="GIP175" s="7"/>
      <c r="GIQ175" s="7"/>
      <c r="GIR175" s="7"/>
      <c r="GIS175" s="7"/>
      <c r="GIT175" s="7"/>
      <c r="GIU175" s="7"/>
      <c r="GIV175" s="7"/>
      <c r="GIW175" s="7"/>
      <c r="GIX175" s="7"/>
      <c r="GIY175" s="7"/>
      <c r="GIZ175" s="7"/>
      <c r="GJA175" s="7"/>
      <c r="GJB175" s="7"/>
      <c r="GJC175" s="7"/>
      <c r="GJD175" s="7"/>
      <c r="GJE175" s="7"/>
      <c r="GJF175" s="7"/>
      <c r="GJG175" s="7"/>
      <c r="GJH175" s="7"/>
      <c r="GJI175" s="7"/>
      <c r="GJJ175" s="7"/>
      <c r="GJK175" s="7"/>
      <c r="GJL175" s="7"/>
      <c r="GJM175" s="7"/>
      <c r="GJN175" s="7"/>
      <c r="GJO175" s="7"/>
      <c r="GJP175" s="7"/>
      <c r="GJQ175" s="7"/>
      <c r="GJR175" s="7"/>
      <c r="GJS175" s="7"/>
      <c r="GJT175" s="7"/>
      <c r="GJU175" s="7"/>
      <c r="GJV175" s="7"/>
      <c r="GJW175" s="7"/>
      <c r="GJX175" s="7"/>
      <c r="GJY175" s="7"/>
      <c r="GJZ175" s="7"/>
      <c r="GKA175" s="7"/>
      <c r="GKB175" s="7"/>
      <c r="GKC175" s="7"/>
      <c r="GKD175" s="7"/>
      <c r="GKE175" s="7"/>
      <c r="GKF175" s="7"/>
      <c r="GKG175" s="7"/>
      <c r="GKH175" s="7"/>
      <c r="GKI175" s="7"/>
      <c r="GKJ175" s="7"/>
      <c r="GKK175" s="7"/>
      <c r="GKL175" s="7"/>
      <c r="GKM175" s="7"/>
      <c r="GKN175" s="7"/>
      <c r="GKO175" s="7"/>
      <c r="GKP175" s="7"/>
      <c r="GKQ175" s="7"/>
      <c r="GKR175" s="7"/>
      <c r="GKS175" s="7"/>
      <c r="GKT175" s="7"/>
      <c r="GKU175" s="7"/>
      <c r="GKV175" s="7"/>
      <c r="GKW175" s="7"/>
      <c r="GKX175" s="7"/>
      <c r="GKY175" s="7"/>
      <c r="GKZ175" s="7"/>
      <c r="GLA175" s="7"/>
      <c r="GLB175" s="7"/>
      <c r="GLC175" s="7"/>
      <c r="GLD175" s="7"/>
      <c r="GLE175" s="7"/>
      <c r="GLF175" s="7"/>
      <c r="GLG175" s="7"/>
      <c r="GLH175" s="7"/>
      <c r="GLI175" s="7"/>
      <c r="GLJ175" s="7"/>
      <c r="GLK175" s="7"/>
      <c r="GLL175" s="7"/>
      <c r="GLM175" s="7"/>
      <c r="GLN175" s="7"/>
      <c r="GLO175" s="7"/>
      <c r="GLP175" s="7"/>
      <c r="GLQ175" s="7"/>
      <c r="GLR175" s="7"/>
      <c r="GLS175" s="7"/>
      <c r="GLT175" s="7"/>
      <c r="GLU175" s="7"/>
      <c r="GLV175" s="7"/>
      <c r="GLW175" s="7"/>
      <c r="GLX175" s="7"/>
      <c r="GLY175" s="7"/>
      <c r="GLZ175" s="7"/>
      <c r="GMA175" s="7"/>
      <c r="GMB175" s="7"/>
      <c r="GMC175" s="7"/>
      <c r="GMD175" s="7"/>
      <c r="GME175" s="7"/>
      <c r="GMF175" s="7"/>
      <c r="GMG175" s="7"/>
      <c r="GMH175" s="7"/>
      <c r="GMI175" s="7"/>
      <c r="GMJ175" s="7"/>
      <c r="GMK175" s="7"/>
      <c r="GML175" s="7"/>
      <c r="GMM175" s="7"/>
      <c r="GMN175" s="7"/>
      <c r="GMO175" s="7"/>
      <c r="GMP175" s="7"/>
      <c r="GMQ175" s="7"/>
      <c r="GMR175" s="7"/>
      <c r="GMS175" s="7"/>
      <c r="GMT175" s="7"/>
      <c r="GMU175" s="7"/>
      <c r="GMV175" s="7"/>
      <c r="GMW175" s="7"/>
      <c r="GMX175" s="7"/>
      <c r="GMY175" s="7"/>
      <c r="GMZ175" s="7"/>
      <c r="GNA175" s="7"/>
      <c r="GNB175" s="7"/>
      <c r="GNC175" s="7"/>
      <c r="GND175" s="7"/>
      <c r="GNE175" s="7"/>
      <c r="GNF175" s="7"/>
      <c r="GNG175" s="7"/>
      <c r="GNH175" s="7"/>
      <c r="GNI175" s="7"/>
      <c r="GNJ175" s="7"/>
      <c r="GNK175" s="7"/>
      <c r="GNL175" s="7"/>
      <c r="GNM175" s="7"/>
      <c r="GNN175" s="7"/>
      <c r="GNO175" s="7"/>
      <c r="GNP175" s="7"/>
      <c r="GNQ175" s="7"/>
      <c r="GNR175" s="7"/>
      <c r="GNS175" s="7"/>
      <c r="GNT175" s="7"/>
      <c r="GNU175" s="7"/>
      <c r="GNV175" s="7"/>
      <c r="GNW175" s="7"/>
      <c r="GNX175" s="7"/>
      <c r="GNY175" s="7"/>
      <c r="GNZ175" s="7"/>
      <c r="GOA175" s="7"/>
      <c r="GOB175" s="7"/>
      <c r="GOC175" s="7"/>
      <c r="GOD175" s="7"/>
      <c r="GOE175" s="7"/>
      <c r="GOF175" s="7"/>
      <c r="GOG175" s="7"/>
      <c r="GOH175" s="7"/>
      <c r="GOI175" s="7"/>
      <c r="GOJ175" s="7"/>
      <c r="GOK175" s="7"/>
      <c r="GOL175" s="7"/>
      <c r="GOM175" s="7"/>
      <c r="GON175" s="7"/>
      <c r="GOO175" s="7"/>
      <c r="GOP175" s="7"/>
      <c r="GOQ175" s="7"/>
      <c r="GOR175" s="7"/>
      <c r="GOS175" s="7"/>
      <c r="GOT175" s="7"/>
      <c r="GOU175" s="7"/>
      <c r="GOV175" s="7"/>
      <c r="GOW175" s="7"/>
      <c r="GOX175" s="7"/>
      <c r="GOY175" s="7"/>
      <c r="GOZ175" s="7"/>
      <c r="GPA175" s="7"/>
      <c r="GPB175" s="7"/>
      <c r="GPC175" s="7"/>
      <c r="GPD175" s="7"/>
      <c r="GPE175" s="7"/>
      <c r="GPF175" s="7"/>
      <c r="GPG175" s="7"/>
      <c r="GPH175" s="7"/>
      <c r="GPI175" s="7"/>
      <c r="GPJ175" s="7"/>
      <c r="GPK175" s="7"/>
      <c r="GPL175" s="7"/>
      <c r="GPM175" s="7"/>
      <c r="GPN175" s="7"/>
      <c r="GPO175" s="7"/>
      <c r="GPP175" s="7"/>
      <c r="GPQ175" s="7"/>
      <c r="GPR175" s="7"/>
      <c r="GPS175" s="7"/>
      <c r="GPT175" s="7"/>
      <c r="GPU175" s="7"/>
      <c r="GPV175" s="7"/>
      <c r="GPW175" s="7"/>
      <c r="GPX175" s="7"/>
      <c r="GPY175" s="7"/>
      <c r="GPZ175" s="7"/>
      <c r="GQA175" s="7"/>
      <c r="GQB175" s="7"/>
      <c r="GQC175" s="7"/>
      <c r="GQD175" s="7"/>
      <c r="GQE175" s="7"/>
      <c r="GQF175" s="7"/>
      <c r="GQG175" s="7"/>
      <c r="GQH175" s="7"/>
      <c r="GQI175" s="7"/>
      <c r="GQJ175" s="7"/>
      <c r="GQK175" s="7"/>
      <c r="GQL175" s="7"/>
      <c r="GQM175" s="7"/>
      <c r="GQN175" s="7"/>
      <c r="GQO175" s="7"/>
      <c r="GQP175" s="7"/>
      <c r="GQQ175" s="7"/>
      <c r="GQR175" s="7"/>
      <c r="GQS175" s="7"/>
      <c r="GQT175" s="7"/>
      <c r="GQU175" s="7"/>
      <c r="GQV175" s="7"/>
      <c r="GQW175" s="7"/>
      <c r="GQX175" s="7"/>
      <c r="GQY175" s="7"/>
      <c r="GQZ175" s="7"/>
      <c r="GRA175" s="7"/>
      <c r="GRB175" s="7"/>
      <c r="GRC175" s="7"/>
      <c r="GRD175" s="7"/>
      <c r="GRE175" s="7"/>
      <c r="GRF175" s="7"/>
      <c r="GRG175" s="7"/>
      <c r="GRH175" s="7"/>
      <c r="GRI175" s="7"/>
      <c r="GRJ175" s="7"/>
      <c r="GRK175" s="7"/>
      <c r="GRL175" s="7"/>
      <c r="GRM175" s="7"/>
      <c r="GRN175" s="7"/>
      <c r="GRO175" s="7"/>
      <c r="GRP175" s="7"/>
      <c r="GRQ175" s="7"/>
      <c r="GRR175" s="7"/>
      <c r="GRS175" s="7"/>
      <c r="GRT175" s="7"/>
      <c r="GRU175" s="7"/>
      <c r="GRV175" s="7"/>
      <c r="GRW175" s="7"/>
      <c r="GRX175" s="7"/>
      <c r="GRY175" s="7"/>
      <c r="GRZ175" s="7"/>
      <c r="GSA175" s="7"/>
      <c r="GSB175" s="7"/>
      <c r="GSC175" s="7"/>
      <c r="GSD175" s="7"/>
      <c r="GSE175" s="7"/>
      <c r="GSF175" s="7"/>
      <c r="GSG175" s="7"/>
      <c r="GSH175" s="7"/>
      <c r="GSI175" s="7"/>
      <c r="GSJ175" s="7"/>
      <c r="GSK175" s="7"/>
      <c r="GSL175" s="7"/>
      <c r="GSM175" s="7"/>
      <c r="GSN175" s="7"/>
      <c r="GSO175" s="7"/>
      <c r="GSP175" s="7"/>
      <c r="GSQ175" s="7"/>
      <c r="GSR175" s="7"/>
      <c r="GSS175" s="7"/>
      <c r="GST175" s="7"/>
      <c r="GSU175" s="7"/>
      <c r="GSV175" s="7"/>
      <c r="GSW175" s="7"/>
      <c r="GSX175" s="7"/>
      <c r="GSY175" s="7"/>
      <c r="GSZ175" s="7"/>
      <c r="GTA175" s="7"/>
      <c r="GTB175" s="7"/>
      <c r="GTC175" s="7"/>
      <c r="GTD175" s="7"/>
      <c r="GTE175" s="7"/>
      <c r="GTF175" s="7"/>
      <c r="GTG175" s="7"/>
      <c r="GTH175" s="7"/>
      <c r="GTI175" s="7"/>
      <c r="GTJ175" s="7"/>
      <c r="GTK175" s="7"/>
      <c r="GTL175" s="7"/>
      <c r="GTM175" s="7"/>
      <c r="GTN175" s="7"/>
      <c r="GTO175" s="7"/>
      <c r="GTP175" s="7"/>
      <c r="GTQ175" s="7"/>
      <c r="GTR175" s="7"/>
      <c r="GTS175" s="7"/>
      <c r="GTT175" s="7"/>
      <c r="GTU175" s="7"/>
      <c r="GTV175" s="7"/>
      <c r="GTW175" s="7"/>
      <c r="GTX175" s="7"/>
      <c r="GTY175" s="7"/>
      <c r="GTZ175" s="7"/>
      <c r="GUA175" s="7"/>
      <c r="GUB175" s="7"/>
      <c r="GUC175" s="7"/>
      <c r="GUD175" s="7"/>
      <c r="GUE175" s="7"/>
      <c r="GUF175" s="7"/>
      <c r="GUG175" s="7"/>
      <c r="GUH175" s="7"/>
      <c r="GUI175" s="7"/>
      <c r="GUJ175" s="7"/>
      <c r="GUK175" s="7"/>
      <c r="GUL175" s="7"/>
      <c r="GUM175" s="7"/>
      <c r="GUN175" s="7"/>
      <c r="GUO175" s="7"/>
      <c r="GUP175" s="7"/>
      <c r="GUQ175" s="7"/>
      <c r="GUR175" s="7"/>
      <c r="GUS175" s="7"/>
      <c r="GUT175" s="7"/>
      <c r="GUU175" s="7"/>
      <c r="GUV175" s="7"/>
      <c r="GUW175" s="7"/>
      <c r="GUX175" s="7"/>
      <c r="GUY175" s="7"/>
      <c r="GUZ175" s="7"/>
      <c r="GVA175" s="7"/>
      <c r="GVB175" s="7"/>
      <c r="GVC175" s="7"/>
      <c r="GVD175" s="7"/>
      <c r="GVE175" s="7"/>
      <c r="GVF175" s="7"/>
      <c r="GVG175" s="7"/>
      <c r="GVH175" s="7"/>
      <c r="GVI175" s="7"/>
      <c r="GVJ175" s="7"/>
      <c r="GVK175" s="7"/>
      <c r="GVL175" s="7"/>
      <c r="GVM175" s="7"/>
      <c r="GVN175" s="7"/>
      <c r="GVO175" s="7"/>
      <c r="GVP175" s="7"/>
      <c r="GVQ175" s="7"/>
      <c r="GVR175" s="7"/>
      <c r="GVS175" s="7"/>
      <c r="GVT175" s="7"/>
      <c r="GVU175" s="7"/>
      <c r="GVV175" s="7"/>
      <c r="GVW175" s="7"/>
      <c r="GVX175" s="7"/>
      <c r="GVY175" s="7"/>
      <c r="GVZ175" s="7"/>
      <c r="GWA175" s="7"/>
      <c r="GWB175" s="7"/>
      <c r="GWC175" s="7"/>
      <c r="GWD175" s="7"/>
      <c r="GWE175" s="7"/>
      <c r="GWF175" s="7"/>
      <c r="GWG175" s="7"/>
      <c r="GWH175" s="7"/>
      <c r="GWI175" s="7"/>
      <c r="GWJ175" s="7"/>
      <c r="GWK175" s="7"/>
      <c r="GWL175" s="7"/>
      <c r="GWM175" s="7"/>
      <c r="GWN175" s="7"/>
      <c r="GWO175" s="7"/>
      <c r="GWP175" s="7"/>
      <c r="GWQ175" s="7"/>
      <c r="GWR175" s="7"/>
      <c r="GWS175" s="7"/>
      <c r="GWT175" s="7"/>
      <c r="GWU175" s="7"/>
      <c r="GWV175" s="7"/>
      <c r="GWW175" s="7"/>
      <c r="GWX175" s="7"/>
      <c r="GWY175" s="7"/>
      <c r="GWZ175" s="7"/>
      <c r="GXA175" s="7"/>
      <c r="GXB175" s="7"/>
      <c r="GXC175" s="7"/>
      <c r="GXD175" s="7"/>
      <c r="GXE175" s="7"/>
      <c r="GXF175" s="7"/>
      <c r="GXG175" s="7"/>
      <c r="GXH175" s="7"/>
      <c r="GXI175" s="7"/>
      <c r="GXJ175" s="7"/>
      <c r="GXK175" s="7"/>
      <c r="GXL175" s="7"/>
      <c r="GXM175" s="7"/>
      <c r="GXN175" s="7"/>
      <c r="GXO175" s="7"/>
      <c r="GXP175" s="7"/>
      <c r="GXQ175" s="7"/>
      <c r="GXR175" s="7"/>
      <c r="GXS175" s="7"/>
      <c r="GXT175" s="7"/>
      <c r="GXU175" s="7"/>
      <c r="GXV175" s="7"/>
      <c r="GXW175" s="7"/>
      <c r="GXX175" s="7"/>
      <c r="GXY175" s="7"/>
      <c r="GXZ175" s="7"/>
      <c r="GYA175" s="7"/>
      <c r="GYB175" s="7"/>
      <c r="GYC175" s="7"/>
      <c r="GYD175" s="7"/>
      <c r="GYE175" s="7"/>
      <c r="GYF175" s="7"/>
      <c r="GYG175" s="7"/>
      <c r="GYH175" s="7"/>
      <c r="GYI175" s="7"/>
      <c r="GYJ175" s="7"/>
      <c r="GYK175" s="7"/>
      <c r="GYL175" s="7"/>
      <c r="GYM175" s="7"/>
      <c r="GYN175" s="7"/>
      <c r="GYO175" s="7"/>
      <c r="GYP175" s="7"/>
      <c r="GYQ175" s="7"/>
      <c r="GYR175" s="7"/>
      <c r="GYS175" s="7"/>
      <c r="GYT175" s="7"/>
      <c r="GYU175" s="7"/>
      <c r="GYV175" s="7"/>
      <c r="GYW175" s="7"/>
      <c r="GYX175" s="7"/>
      <c r="GYY175" s="7"/>
      <c r="GYZ175" s="7"/>
      <c r="GZA175" s="7"/>
      <c r="GZB175" s="7"/>
      <c r="GZC175" s="7"/>
      <c r="GZD175" s="7"/>
      <c r="GZE175" s="7"/>
      <c r="GZF175" s="7"/>
      <c r="GZG175" s="7"/>
      <c r="GZH175" s="7"/>
      <c r="GZI175" s="7"/>
      <c r="GZJ175" s="7"/>
      <c r="GZK175" s="7"/>
      <c r="GZL175" s="7"/>
      <c r="GZM175" s="7"/>
      <c r="GZN175" s="7"/>
      <c r="GZO175" s="7"/>
      <c r="GZP175" s="7"/>
      <c r="GZQ175" s="7"/>
      <c r="GZR175" s="7"/>
      <c r="GZS175" s="7"/>
      <c r="GZT175" s="7"/>
      <c r="GZU175" s="7"/>
      <c r="GZV175" s="7"/>
      <c r="GZW175" s="7"/>
      <c r="GZX175" s="7"/>
      <c r="GZY175" s="7"/>
      <c r="GZZ175" s="7"/>
      <c r="HAA175" s="7"/>
      <c r="HAB175" s="7"/>
      <c r="HAC175" s="7"/>
      <c r="HAD175" s="7"/>
      <c r="HAE175" s="7"/>
      <c r="HAF175" s="7"/>
      <c r="HAG175" s="7"/>
      <c r="HAH175" s="7"/>
      <c r="HAI175" s="7"/>
      <c r="HAJ175" s="7"/>
      <c r="HAK175" s="7"/>
      <c r="HAL175" s="7"/>
      <c r="HAM175" s="7"/>
      <c r="HAN175" s="7"/>
      <c r="HAO175" s="7"/>
      <c r="HAP175" s="7"/>
      <c r="HAQ175" s="7"/>
      <c r="HAR175" s="7"/>
      <c r="HAS175" s="7"/>
      <c r="HAT175" s="7"/>
      <c r="HAU175" s="7"/>
      <c r="HAV175" s="7"/>
      <c r="HAW175" s="7"/>
      <c r="HAX175" s="7"/>
      <c r="HAY175" s="7"/>
      <c r="HAZ175" s="7"/>
      <c r="HBA175" s="7"/>
      <c r="HBB175" s="7"/>
      <c r="HBC175" s="7"/>
      <c r="HBD175" s="7"/>
      <c r="HBE175" s="7"/>
      <c r="HBF175" s="7"/>
      <c r="HBG175" s="7"/>
      <c r="HBH175" s="7"/>
      <c r="HBI175" s="7"/>
      <c r="HBJ175" s="7"/>
      <c r="HBK175" s="7"/>
      <c r="HBL175" s="7"/>
      <c r="HBM175" s="7"/>
      <c r="HBN175" s="7"/>
      <c r="HBO175" s="7"/>
      <c r="HBP175" s="7"/>
      <c r="HBQ175" s="7"/>
      <c r="HBR175" s="7"/>
      <c r="HBS175" s="7"/>
      <c r="HBT175" s="7"/>
      <c r="HBU175" s="7"/>
      <c r="HBV175" s="7"/>
      <c r="HBW175" s="7"/>
      <c r="HBX175" s="7"/>
      <c r="HBY175" s="7"/>
      <c r="HBZ175" s="7"/>
      <c r="HCA175" s="7"/>
      <c r="HCB175" s="7"/>
      <c r="HCC175" s="7"/>
      <c r="HCD175" s="7"/>
      <c r="HCE175" s="7"/>
      <c r="HCF175" s="7"/>
      <c r="HCG175" s="7"/>
      <c r="HCH175" s="7"/>
      <c r="HCI175" s="7"/>
      <c r="HCJ175" s="7"/>
      <c r="HCK175" s="7"/>
      <c r="HCL175" s="7"/>
      <c r="HCM175" s="7"/>
      <c r="HCN175" s="7"/>
      <c r="HCO175" s="7"/>
      <c r="HCP175" s="7"/>
      <c r="HCQ175" s="7"/>
      <c r="HCR175" s="7"/>
      <c r="HCS175" s="7"/>
      <c r="HCT175" s="7"/>
      <c r="HCU175" s="7"/>
      <c r="HCV175" s="7"/>
      <c r="HCW175" s="7"/>
      <c r="HCX175" s="7"/>
      <c r="HCY175" s="7"/>
      <c r="HCZ175" s="7"/>
      <c r="HDA175" s="7"/>
      <c r="HDB175" s="7"/>
      <c r="HDC175" s="7"/>
      <c r="HDD175" s="7"/>
      <c r="HDE175" s="7"/>
      <c r="HDF175" s="7"/>
      <c r="HDG175" s="7"/>
      <c r="HDH175" s="7"/>
      <c r="HDI175" s="7"/>
      <c r="HDJ175" s="7"/>
      <c r="HDK175" s="7"/>
      <c r="HDL175" s="7"/>
      <c r="HDM175" s="7"/>
      <c r="HDN175" s="7"/>
      <c r="HDO175" s="7"/>
      <c r="HDP175" s="7"/>
      <c r="HDQ175" s="7"/>
      <c r="HDR175" s="7"/>
      <c r="HDS175" s="7"/>
      <c r="HDT175" s="7"/>
      <c r="HDU175" s="7"/>
      <c r="HDV175" s="7"/>
      <c r="HDW175" s="7"/>
      <c r="HDX175" s="7"/>
      <c r="HDY175" s="7"/>
      <c r="HDZ175" s="7"/>
      <c r="HEA175" s="7"/>
      <c r="HEB175" s="7"/>
      <c r="HEC175" s="7"/>
      <c r="HED175" s="7"/>
      <c r="HEE175" s="7"/>
      <c r="HEF175" s="7"/>
      <c r="HEG175" s="7"/>
      <c r="HEH175" s="7"/>
      <c r="HEI175" s="7"/>
      <c r="HEJ175" s="7"/>
      <c r="HEK175" s="7"/>
      <c r="HEL175" s="7"/>
      <c r="HEM175" s="7"/>
      <c r="HEN175" s="7"/>
      <c r="HEO175" s="7"/>
      <c r="HEP175" s="7"/>
      <c r="HEQ175" s="7"/>
      <c r="HER175" s="7"/>
      <c r="HES175" s="7"/>
      <c r="HET175" s="7"/>
      <c r="HEU175" s="7"/>
      <c r="HEV175" s="7"/>
      <c r="HEW175" s="7"/>
      <c r="HEX175" s="7"/>
      <c r="HEY175" s="7"/>
      <c r="HEZ175" s="7"/>
      <c r="HFA175" s="7"/>
      <c r="HFB175" s="7"/>
      <c r="HFC175" s="7"/>
      <c r="HFD175" s="7"/>
      <c r="HFE175" s="7"/>
      <c r="HFF175" s="7"/>
      <c r="HFG175" s="7"/>
      <c r="HFH175" s="7"/>
      <c r="HFI175" s="7"/>
      <c r="HFJ175" s="7"/>
      <c r="HFK175" s="7"/>
      <c r="HFL175" s="7"/>
      <c r="HFM175" s="7"/>
      <c r="HFN175" s="7"/>
      <c r="HFO175" s="7"/>
      <c r="HFP175" s="7"/>
      <c r="HFQ175" s="7"/>
      <c r="HFR175" s="7"/>
      <c r="HFS175" s="7"/>
      <c r="HFT175" s="7"/>
      <c r="HFU175" s="7"/>
      <c r="HFV175" s="7"/>
      <c r="HFW175" s="7"/>
      <c r="HFX175" s="7"/>
      <c r="HFY175" s="7"/>
      <c r="HFZ175" s="7"/>
      <c r="HGA175" s="7"/>
      <c r="HGB175" s="7"/>
      <c r="HGC175" s="7"/>
      <c r="HGD175" s="7"/>
      <c r="HGE175" s="7"/>
      <c r="HGF175" s="7"/>
      <c r="HGG175" s="7"/>
      <c r="HGH175" s="7"/>
      <c r="HGI175" s="7"/>
      <c r="HGJ175" s="7"/>
      <c r="HGK175" s="7"/>
      <c r="HGL175" s="7"/>
      <c r="HGM175" s="7"/>
      <c r="HGN175" s="7"/>
      <c r="HGO175" s="7"/>
      <c r="HGP175" s="7"/>
      <c r="HGQ175" s="7"/>
      <c r="HGR175" s="7"/>
      <c r="HGS175" s="7"/>
      <c r="HGT175" s="7"/>
      <c r="HGU175" s="7"/>
      <c r="HGV175" s="7"/>
      <c r="HGW175" s="7"/>
      <c r="HGX175" s="7"/>
      <c r="HGY175" s="7"/>
      <c r="HGZ175" s="7"/>
      <c r="HHA175" s="7"/>
      <c r="HHB175" s="7"/>
      <c r="HHC175" s="7"/>
      <c r="HHD175" s="7"/>
      <c r="HHE175" s="7"/>
      <c r="HHF175" s="7"/>
      <c r="HHG175" s="7"/>
      <c r="HHH175" s="7"/>
      <c r="HHI175" s="7"/>
      <c r="HHJ175" s="7"/>
      <c r="HHK175" s="7"/>
      <c r="HHL175" s="7"/>
      <c r="HHM175" s="7"/>
      <c r="HHN175" s="7"/>
      <c r="HHO175" s="7"/>
      <c r="HHP175" s="7"/>
      <c r="HHQ175" s="7"/>
      <c r="HHR175" s="7"/>
      <c r="HHS175" s="7"/>
      <c r="HHT175" s="7"/>
      <c r="HHU175" s="7"/>
      <c r="HHV175" s="7"/>
      <c r="HHW175" s="7"/>
      <c r="HHX175" s="7"/>
      <c r="HHY175" s="7"/>
      <c r="HHZ175" s="7"/>
      <c r="HIA175" s="7"/>
      <c r="HIB175" s="7"/>
      <c r="HIC175" s="7"/>
      <c r="HID175" s="7"/>
      <c r="HIE175" s="7"/>
      <c r="HIF175" s="7"/>
      <c r="HIG175" s="7"/>
      <c r="HIH175" s="7"/>
      <c r="HII175" s="7"/>
      <c r="HIJ175" s="7"/>
      <c r="HIK175" s="7"/>
      <c r="HIL175" s="7"/>
      <c r="HIM175" s="7"/>
      <c r="HIN175" s="7"/>
      <c r="HIO175" s="7"/>
      <c r="HIP175" s="7"/>
      <c r="HIQ175" s="7"/>
      <c r="HIR175" s="7"/>
      <c r="HIS175" s="7"/>
      <c r="HIT175" s="7"/>
      <c r="HIU175" s="7"/>
      <c r="HIV175" s="7"/>
      <c r="HIW175" s="7"/>
      <c r="HIX175" s="7"/>
      <c r="HIY175" s="7"/>
      <c r="HIZ175" s="7"/>
      <c r="HJA175" s="7"/>
      <c r="HJB175" s="7"/>
      <c r="HJC175" s="7"/>
      <c r="HJD175" s="7"/>
      <c r="HJE175" s="7"/>
      <c r="HJF175" s="7"/>
      <c r="HJG175" s="7"/>
      <c r="HJH175" s="7"/>
      <c r="HJI175" s="7"/>
      <c r="HJJ175" s="7"/>
      <c r="HJK175" s="7"/>
      <c r="HJL175" s="7"/>
      <c r="HJM175" s="7"/>
      <c r="HJN175" s="7"/>
      <c r="HJO175" s="7"/>
      <c r="HJP175" s="7"/>
      <c r="HJQ175" s="7"/>
      <c r="HJR175" s="7"/>
      <c r="HJS175" s="7"/>
      <c r="HJT175" s="7"/>
      <c r="HJU175" s="7"/>
      <c r="HJV175" s="7"/>
      <c r="HJW175" s="7"/>
      <c r="HJX175" s="7"/>
      <c r="HJY175" s="7"/>
      <c r="HJZ175" s="7"/>
      <c r="HKA175" s="7"/>
      <c r="HKB175" s="7"/>
      <c r="HKC175" s="7"/>
      <c r="HKD175" s="7"/>
      <c r="HKE175" s="7"/>
      <c r="HKF175" s="7"/>
      <c r="HKG175" s="7"/>
      <c r="HKH175" s="7"/>
      <c r="HKI175" s="7"/>
      <c r="HKJ175" s="7"/>
      <c r="HKK175" s="7"/>
      <c r="HKL175" s="7"/>
      <c r="HKM175" s="7"/>
      <c r="HKN175" s="7"/>
      <c r="HKO175" s="7"/>
      <c r="HKP175" s="7"/>
      <c r="HKQ175" s="7"/>
      <c r="HKR175" s="7"/>
      <c r="HKS175" s="7"/>
      <c r="HKT175" s="7"/>
      <c r="HKU175" s="7"/>
      <c r="HKV175" s="7"/>
      <c r="HKW175" s="7"/>
      <c r="HKX175" s="7"/>
      <c r="HKY175" s="7"/>
      <c r="HKZ175" s="7"/>
      <c r="HLA175" s="7"/>
      <c r="HLB175" s="7"/>
      <c r="HLC175" s="7"/>
      <c r="HLD175" s="7"/>
      <c r="HLE175" s="7"/>
      <c r="HLF175" s="7"/>
      <c r="HLG175" s="7"/>
      <c r="HLH175" s="7"/>
      <c r="HLI175" s="7"/>
      <c r="HLJ175" s="7"/>
      <c r="HLK175" s="7"/>
      <c r="HLL175" s="7"/>
      <c r="HLM175" s="7"/>
      <c r="HLN175" s="7"/>
      <c r="HLO175" s="7"/>
      <c r="HLP175" s="7"/>
      <c r="HLQ175" s="7"/>
      <c r="HLR175" s="7"/>
      <c r="HLS175" s="7"/>
      <c r="HLT175" s="7"/>
      <c r="HLU175" s="7"/>
      <c r="HLV175" s="7"/>
      <c r="HLW175" s="7"/>
      <c r="HLX175" s="7"/>
      <c r="HLY175" s="7"/>
      <c r="HLZ175" s="7"/>
      <c r="HMA175" s="7"/>
      <c r="HMB175" s="7"/>
      <c r="HMC175" s="7"/>
      <c r="HMD175" s="7"/>
      <c r="HME175" s="7"/>
      <c r="HMF175" s="7"/>
      <c r="HMG175" s="7"/>
      <c r="HMH175" s="7"/>
      <c r="HMI175" s="7"/>
      <c r="HMJ175" s="7"/>
      <c r="HMK175" s="7"/>
      <c r="HML175" s="7"/>
      <c r="HMM175" s="7"/>
      <c r="HMN175" s="7"/>
      <c r="HMO175" s="7"/>
      <c r="HMP175" s="7"/>
      <c r="HMQ175" s="7"/>
      <c r="HMR175" s="7"/>
      <c r="HMS175" s="7"/>
      <c r="HMT175" s="7"/>
      <c r="HMU175" s="7"/>
      <c r="HMV175" s="7"/>
      <c r="HMW175" s="7"/>
      <c r="HMX175" s="7"/>
      <c r="HMY175" s="7"/>
      <c r="HMZ175" s="7"/>
      <c r="HNA175" s="7"/>
      <c r="HNB175" s="7"/>
      <c r="HNC175" s="7"/>
      <c r="HND175" s="7"/>
      <c r="HNE175" s="7"/>
      <c r="HNF175" s="7"/>
      <c r="HNG175" s="7"/>
      <c r="HNH175" s="7"/>
      <c r="HNI175" s="7"/>
      <c r="HNJ175" s="7"/>
      <c r="HNK175" s="7"/>
      <c r="HNL175" s="7"/>
      <c r="HNM175" s="7"/>
      <c r="HNN175" s="7"/>
      <c r="HNO175" s="7"/>
      <c r="HNP175" s="7"/>
      <c r="HNQ175" s="7"/>
      <c r="HNR175" s="7"/>
      <c r="HNS175" s="7"/>
      <c r="HNT175" s="7"/>
      <c r="HNU175" s="7"/>
      <c r="HNV175" s="7"/>
      <c r="HNW175" s="7"/>
      <c r="HNX175" s="7"/>
      <c r="HNY175" s="7"/>
      <c r="HNZ175" s="7"/>
      <c r="HOA175" s="7"/>
      <c r="HOB175" s="7"/>
      <c r="HOC175" s="7"/>
      <c r="HOD175" s="7"/>
      <c r="HOE175" s="7"/>
      <c r="HOF175" s="7"/>
      <c r="HOG175" s="7"/>
      <c r="HOH175" s="7"/>
      <c r="HOI175" s="7"/>
      <c r="HOJ175" s="7"/>
      <c r="HOK175" s="7"/>
      <c r="HOL175" s="7"/>
      <c r="HOM175" s="7"/>
      <c r="HON175" s="7"/>
      <c r="HOO175" s="7"/>
      <c r="HOP175" s="7"/>
      <c r="HOQ175" s="7"/>
      <c r="HOR175" s="7"/>
      <c r="HOS175" s="7"/>
      <c r="HOT175" s="7"/>
      <c r="HOU175" s="7"/>
      <c r="HOV175" s="7"/>
      <c r="HOW175" s="7"/>
      <c r="HOX175" s="7"/>
      <c r="HOY175" s="7"/>
      <c r="HOZ175" s="7"/>
      <c r="HPA175" s="7"/>
      <c r="HPB175" s="7"/>
      <c r="HPC175" s="7"/>
      <c r="HPD175" s="7"/>
      <c r="HPE175" s="7"/>
      <c r="HPF175" s="7"/>
      <c r="HPG175" s="7"/>
      <c r="HPH175" s="7"/>
      <c r="HPI175" s="7"/>
      <c r="HPJ175" s="7"/>
      <c r="HPK175" s="7"/>
      <c r="HPL175" s="7"/>
      <c r="HPM175" s="7"/>
      <c r="HPN175" s="7"/>
      <c r="HPO175" s="7"/>
      <c r="HPP175" s="7"/>
      <c r="HPQ175" s="7"/>
      <c r="HPR175" s="7"/>
      <c r="HPS175" s="7"/>
      <c r="HPT175" s="7"/>
      <c r="HPU175" s="7"/>
      <c r="HPV175" s="7"/>
      <c r="HPW175" s="7"/>
      <c r="HPX175" s="7"/>
      <c r="HPY175" s="7"/>
      <c r="HPZ175" s="7"/>
      <c r="HQA175" s="7"/>
      <c r="HQB175" s="7"/>
      <c r="HQC175" s="7"/>
      <c r="HQD175" s="7"/>
      <c r="HQE175" s="7"/>
      <c r="HQF175" s="7"/>
      <c r="HQG175" s="7"/>
      <c r="HQH175" s="7"/>
      <c r="HQI175" s="7"/>
      <c r="HQJ175" s="7"/>
      <c r="HQK175" s="7"/>
      <c r="HQL175" s="7"/>
      <c r="HQM175" s="7"/>
      <c r="HQN175" s="7"/>
      <c r="HQO175" s="7"/>
      <c r="HQP175" s="7"/>
      <c r="HQQ175" s="7"/>
      <c r="HQR175" s="7"/>
      <c r="HQS175" s="7"/>
      <c r="HQT175" s="7"/>
      <c r="HQU175" s="7"/>
      <c r="HQV175" s="7"/>
      <c r="HQW175" s="7"/>
      <c r="HQX175" s="7"/>
      <c r="HQY175" s="7"/>
      <c r="HQZ175" s="7"/>
      <c r="HRA175" s="7"/>
      <c r="HRB175" s="7"/>
      <c r="HRC175" s="7"/>
      <c r="HRD175" s="7"/>
      <c r="HRE175" s="7"/>
      <c r="HRF175" s="7"/>
      <c r="HRG175" s="7"/>
      <c r="HRH175" s="7"/>
      <c r="HRI175" s="7"/>
      <c r="HRJ175" s="7"/>
      <c r="HRK175" s="7"/>
      <c r="HRL175" s="7"/>
      <c r="HRM175" s="7"/>
      <c r="HRN175" s="7"/>
      <c r="HRO175" s="7"/>
      <c r="HRP175" s="7"/>
      <c r="HRQ175" s="7"/>
      <c r="HRR175" s="7"/>
      <c r="HRS175" s="7"/>
      <c r="HRT175" s="7"/>
      <c r="HRU175" s="7"/>
      <c r="HRV175" s="7"/>
      <c r="HRW175" s="7"/>
      <c r="HRX175" s="7"/>
      <c r="HRY175" s="7"/>
      <c r="HRZ175" s="7"/>
      <c r="HSA175" s="7"/>
      <c r="HSB175" s="7"/>
      <c r="HSC175" s="7"/>
      <c r="HSD175" s="7"/>
      <c r="HSE175" s="7"/>
      <c r="HSF175" s="7"/>
      <c r="HSG175" s="7"/>
      <c r="HSH175" s="7"/>
      <c r="HSI175" s="7"/>
      <c r="HSJ175" s="7"/>
      <c r="HSK175" s="7"/>
      <c r="HSL175" s="7"/>
      <c r="HSM175" s="7"/>
      <c r="HSN175" s="7"/>
      <c r="HSO175" s="7"/>
      <c r="HSP175" s="7"/>
      <c r="HSQ175" s="7"/>
      <c r="HSR175" s="7"/>
      <c r="HSS175" s="7"/>
      <c r="HST175" s="7"/>
      <c r="HSU175" s="7"/>
      <c r="HSV175" s="7"/>
      <c r="HSW175" s="7"/>
      <c r="HSX175" s="7"/>
      <c r="HSY175" s="7"/>
      <c r="HSZ175" s="7"/>
      <c r="HTA175" s="7"/>
      <c r="HTB175" s="7"/>
      <c r="HTC175" s="7"/>
      <c r="HTD175" s="7"/>
      <c r="HTE175" s="7"/>
      <c r="HTF175" s="7"/>
      <c r="HTG175" s="7"/>
      <c r="HTH175" s="7"/>
      <c r="HTI175" s="7"/>
      <c r="HTJ175" s="7"/>
      <c r="HTK175" s="7"/>
      <c r="HTL175" s="7"/>
      <c r="HTM175" s="7"/>
      <c r="HTN175" s="7"/>
      <c r="HTO175" s="7"/>
      <c r="HTP175" s="7"/>
      <c r="HTQ175" s="7"/>
      <c r="HTR175" s="7"/>
      <c r="HTS175" s="7"/>
      <c r="HTT175" s="7"/>
      <c r="HTU175" s="7"/>
      <c r="HTV175" s="7"/>
      <c r="HTW175" s="7"/>
      <c r="HTX175" s="7"/>
      <c r="HTY175" s="7"/>
      <c r="HTZ175" s="7"/>
      <c r="HUA175" s="7"/>
      <c r="HUB175" s="7"/>
      <c r="HUC175" s="7"/>
      <c r="HUD175" s="7"/>
      <c r="HUE175" s="7"/>
      <c r="HUF175" s="7"/>
      <c r="HUG175" s="7"/>
      <c r="HUH175" s="7"/>
      <c r="HUI175" s="7"/>
      <c r="HUJ175" s="7"/>
      <c r="HUK175" s="7"/>
      <c r="HUL175" s="7"/>
      <c r="HUM175" s="7"/>
      <c r="HUN175" s="7"/>
      <c r="HUO175" s="7"/>
      <c r="HUP175" s="7"/>
      <c r="HUQ175" s="7"/>
      <c r="HUR175" s="7"/>
      <c r="HUS175" s="7"/>
      <c r="HUT175" s="7"/>
      <c r="HUU175" s="7"/>
      <c r="HUV175" s="7"/>
      <c r="HUW175" s="7"/>
      <c r="HUX175" s="7"/>
      <c r="HUY175" s="7"/>
      <c r="HUZ175" s="7"/>
      <c r="HVA175" s="7"/>
      <c r="HVB175" s="7"/>
      <c r="HVC175" s="7"/>
      <c r="HVD175" s="7"/>
      <c r="HVE175" s="7"/>
      <c r="HVF175" s="7"/>
      <c r="HVG175" s="7"/>
      <c r="HVH175" s="7"/>
      <c r="HVI175" s="7"/>
      <c r="HVJ175" s="7"/>
      <c r="HVK175" s="7"/>
      <c r="HVL175" s="7"/>
      <c r="HVM175" s="7"/>
      <c r="HVN175" s="7"/>
      <c r="HVO175" s="7"/>
      <c r="HVP175" s="7"/>
      <c r="HVQ175" s="7"/>
      <c r="HVR175" s="7"/>
      <c r="HVS175" s="7"/>
      <c r="HVT175" s="7"/>
      <c r="HVU175" s="7"/>
      <c r="HVV175" s="7"/>
      <c r="HVW175" s="7"/>
      <c r="HVX175" s="7"/>
      <c r="HVY175" s="7"/>
      <c r="HVZ175" s="7"/>
      <c r="HWA175" s="7"/>
      <c r="HWB175" s="7"/>
      <c r="HWC175" s="7"/>
      <c r="HWD175" s="7"/>
      <c r="HWE175" s="7"/>
      <c r="HWF175" s="7"/>
      <c r="HWG175" s="7"/>
      <c r="HWH175" s="7"/>
      <c r="HWI175" s="7"/>
      <c r="HWJ175" s="7"/>
      <c r="HWK175" s="7"/>
      <c r="HWL175" s="7"/>
      <c r="HWM175" s="7"/>
      <c r="HWN175" s="7"/>
      <c r="HWO175" s="7"/>
      <c r="HWP175" s="7"/>
      <c r="HWQ175" s="7"/>
      <c r="HWR175" s="7"/>
      <c r="HWS175" s="7"/>
      <c r="HWT175" s="7"/>
      <c r="HWU175" s="7"/>
      <c r="HWV175" s="7"/>
      <c r="HWW175" s="7"/>
      <c r="HWX175" s="7"/>
      <c r="HWY175" s="7"/>
      <c r="HWZ175" s="7"/>
      <c r="HXA175" s="7"/>
      <c r="HXB175" s="7"/>
      <c r="HXC175" s="7"/>
      <c r="HXD175" s="7"/>
      <c r="HXE175" s="7"/>
      <c r="HXF175" s="7"/>
      <c r="HXG175" s="7"/>
      <c r="HXH175" s="7"/>
      <c r="HXI175" s="7"/>
      <c r="HXJ175" s="7"/>
      <c r="HXK175" s="7"/>
      <c r="HXL175" s="7"/>
      <c r="HXM175" s="7"/>
      <c r="HXN175" s="7"/>
      <c r="HXO175" s="7"/>
      <c r="HXP175" s="7"/>
      <c r="HXQ175" s="7"/>
      <c r="HXR175" s="7"/>
      <c r="HXS175" s="7"/>
      <c r="HXT175" s="7"/>
      <c r="HXU175" s="7"/>
      <c r="HXV175" s="7"/>
      <c r="HXW175" s="7"/>
      <c r="HXX175" s="7"/>
      <c r="HXY175" s="7"/>
      <c r="HXZ175" s="7"/>
      <c r="HYA175" s="7"/>
      <c r="HYB175" s="7"/>
      <c r="HYC175" s="7"/>
      <c r="HYD175" s="7"/>
      <c r="HYE175" s="7"/>
      <c r="HYF175" s="7"/>
      <c r="HYG175" s="7"/>
      <c r="HYH175" s="7"/>
      <c r="HYI175" s="7"/>
      <c r="HYJ175" s="7"/>
      <c r="HYK175" s="7"/>
      <c r="HYL175" s="7"/>
      <c r="HYM175" s="7"/>
      <c r="HYN175" s="7"/>
      <c r="HYO175" s="7"/>
      <c r="HYP175" s="7"/>
      <c r="HYQ175" s="7"/>
      <c r="HYR175" s="7"/>
      <c r="HYS175" s="7"/>
      <c r="HYT175" s="7"/>
      <c r="HYU175" s="7"/>
      <c r="HYV175" s="7"/>
      <c r="HYW175" s="7"/>
      <c r="HYX175" s="7"/>
      <c r="HYY175" s="7"/>
      <c r="HYZ175" s="7"/>
      <c r="HZA175" s="7"/>
      <c r="HZB175" s="7"/>
      <c r="HZC175" s="7"/>
      <c r="HZD175" s="7"/>
      <c r="HZE175" s="7"/>
      <c r="HZF175" s="7"/>
      <c r="HZG175" s="7"/>
      <c r="HZH175" s="7"/>
      <c r="HZI175" s="7"/>
      <c r="HZJ175" s="7"/>
      <c r="HZK175" s="7"/>
      <c r="HZL175" s="7"/>
      <c r="HZM175" s="7"/>
      <c r="HZN175" s="7"/>
      <c r="HZO175" s="7"/>
      <c r="HZP175" s="7"/>
      <c r="HZQ175" s="7"/>
      <c r="HZR175" s="7"/>
      <c r="HZS175" s="7"/>
      <c r="HZT175" s="7"/>
      <c r="HZU175" s="7"/>
      <c r="HZV175" s="7"/>
      <c r="HZW175" s="7"/>
      <c r="HZX175" s="7"/>
      <c r="HZY175" s="7"/>
      <c r="HZZ175" s="7"/>
      <c r="IAA175" s="7"/>
      <c r="IAB175" s="7"/>
      <c r="IAC175" s="7"/>
      <c r="IAD175" s="7"/>
      <c r="IAE175" s="7"/>
      <c r="IAF175" s="7"/>
      <c r="IAG175" s="7"/>
      <c r="IAH175" s="7"/>
      <c r="IAI175" s="7"/>
      <c r="IAJ175" s="7"/>
      <c r="IAK175" s="7"/>
      <c r="IAL175" s="7"/>
      <c r="IAM175" s="7"/>
      <c r="IAN175" s="7"/>
      <c r="IAO175" s="7"/>
      <c r="IAP175" s="7"/>
      <c r="IAQ175" s="7"/>
      <c r="IAR175" s="7"/>
      <c r="IAS175" s="7"/>
      <c r="IAT175" s="7"/>
      <c r="IAU175" s="7"/>
      <c r="IAV175" s="7"/>
      <c r="IAW175" s="7"/>
      <c r="IAX175" s="7"/>
      <c r="IAY175" s="7"/>
      <c r="IAZ175" s="7"/>
      <c r="IBA175" s="7"/>
      <c r="IBB175" s="7"/>
      <c r="IBC175" s="7"/>
      <c r="IBD175" s="7"/>
      <c r="IBE175" s="7"/>
      <c r="IBF175" s="7"/>
      <c r="IBG175" s="7"/>
      <c r="IBH175" s="7"/>
      <c r="IBI175" s="7"/>
      <c r="IBJ175" s="7"/>
      <c r="IBK175" s="7"/>
      <c r="IBL175" s="7"/>
      <c r="IBM175" s="7"/>
      <c r="IBN175" s="7"/>
      <c r="IBO175" s="7"/>
      <c r="IBP175" s="7"/>
      <c r="IBQ175" s="7"/>
      <c r="IBR175" s="7"/>
      <c r="IBS175" s="7"/>
      <c r="IBT175" s="7"/>
      <c r="IBU175" s="7"/>
      <c r="IBV175" s="7"/>
      <c r="IBW175" s="7"/>
      <c r="IBX175" s="7"/>
      <c r="IBY175" s="7"/>
      <c r="IBZ175" s="7"/>
      <c r="ICA175" s="7"/>
      <c r="ICB175" s="7"/>
      <c r="ICC175" s="7"/>
      <c r="ICD175" s="7"/>
      <c r="ICE175" s="7"/>
      <c r="ICF175" s="7"/>
      <c r="ICG175" s="7"/>
      <c r="ICH175" s="7"/>
      <c r="ICI175" s="7"/>
      <c r="ICJ175" s="7"/>
      <c r="ICK175" s="7"/>
      <c r="ICL175" s="7"/>
      <c r="ICM175" s="7"/>
      <c r="ICN175" s="7"/>
      <c r="ICO175" s="7"/>
      <c r="ICP175" s="7"/>
      <c r="ICQ175" s="7"/>
      <c r="ICR175" s="7"/>
      <c r="ICS175" s="7"/>
      <c r="ICT175" s="7"/>
      <c r="ICU175" s="7"/>
      <c r="ICV175" s="7"/>
      <c r="ICW175" s="7"/>
      <c r="ICX175" s="7"/>
      <c r="ICY175" s="7"/>
      <c r="ICZ175" s="7"/>
      <c r="IDA175" s="7"/>
      <c r="IDB175" s="7"/>
      <c r="IDC175" s="7"/>
      <c r="IDD175" s="7"/>
      <c r="IDE175" s="7"/>
      <c r="IDF175" s="7"/>
      <c r="IDG175" s="7"/>
      <c r="IDH175" s="7"/>
      <c r="IDI175" s="7"/>
      <c r="IDJ175" s="7"/>
      <c r="IDK175" s="7"/>
      <c r="IDL175" s="7"/>
      <c r="IDM175" s="7"/>
      <c r="IDN175" s="7"/>
      <c r="IDO175" s="7"/>
      <c r="IDP175" s="7"/>
      <c r="IDQ175" s="7"/>
      <c r="IDR175" s="7"/>
      <c r="IDS175" s="7"/>
      <c r="IDT175" s="7"/>
      <c r="IDU175" s="7"/>
      <c r="IDV175" s="7"/>
      <c r="IDW175" s="7"/>
      <c r="IDX175" s="7"/>
      <c r="IDY175" s="7"/>
      <c r="IDZ175" s="7"/>
      <c r="IEA175" s="7"/>
      <c r="IEB175" s="7"/>
      <c r="IEC175" s="7"/>
      <c r="IED175" s="7"/>
      <c r="IEE175" s="7"/>
      <c r="IEF175" s="7"/>
      <c r="IEG175" s="7"/>
      <c r="IEH175" s="7"/>
      <c r="IEI175" s="7"/>
      <c r="IEJ175" s="7"/>
      <c r="IEK175" s="7"/>
      <c r="IEL175" s="7"/>
      <c r="IEM175" s="7"/>
      <c r="IEN175" s="7"/>
      <c r="IEO175" s="7"/>
      <c r="IEP175" s="7"/>
      <c r="IEQ175" s="7"/>
      <c r="IER175" s="7"/>
      <c r="IES175" s="7"/>
      <c r="IET175" s="7"/>
      <c r="IEU175" s="7"/>
      <c r="IEV175" s="7"/>
      <c r="IEW175" s="7"/>
      <c r="IEX175" s="7"/>
      <c r="IEY175" s="7"/>
      <c r="IEZ175" s="7"/>
      <c r="IFA175" s="7"/>
      <c r="IFB175" s="7"/>
      <c r="IFC175" s="7"/>
      <c r="IFD175" s="7"/>
      <c r="IFE175" s="7"/>
      <c r="IFF175" s="7"/>
      <c r="IFG175" s="7"/>
      <c r="IFH175" s="7"/>
      <c r="IFI175" s="7"/>
      <c r="IFJ175" s="7"/>
      <c r="IFK175" s="7"/>
      <c r="IFL175" s="7"/>
      <c r="IFM175" s="7"/>
      <c r="IFN175" s="7"/>
      <c r="IFO175" s="7"/>
      <c r="IFP175" s="7"/>
      <c r="IFQ175" s="7"/>
      <c r="IFR175" s="7"/>
      <c r="IFS175" s="7"/>
      <c r="IFT175" s="7"/>
      <c r="IFU175" s="7"/>
      <c r="IFV175" s="7"/>
      <c r="IFW175" s="7"/>
      <c r="IFX175" s="7"/>
      <c r="IFY175" s="7"/>
      <c r="IFZ175" s="7"/>
      <c r="IGA175" s="7"/>
      <c r="IGB175" s="7"/>
      <c r="IGC175" s="7"/>
      <c r="IGD175" s="7"/>
      <c r="IGE175" s="7"/>
      <c r="IGF175" s="7"/>
      <c r="IGG175" s="7"/>
      <c r="IGH175" s="7"/>
      <c r="IGI175" s="7"/>
      <c r="IGJ175" s="7"/>
      <c r="IGK175" s="7"/>
      <c r="IGL175" s="7"/>
      <c r="IGM175" s="7"/>
      <c r="IGN175" s="7"/>
      <c r="IGO175" s="7"/>
      <c r="IGP175" s="7"/>
      <c r="IGQ175" s="7"/>
      <c r="IGR175" s="7"/>
      <c r="IGS175" s="7"/>
      <c r="IGT175" s="7"/>
      <c r="IGU175" s="7"/>
      <c r="IGV175" s="7"/>
      <c r="IGW175" s="7"/>
      <c r="IGX175" s="7"/>
      <c r="IGY175" s="7"/>
      <c r="IGZ175" s="7"/>
      <c r="IHA175" s="7"/>
      <c r="IHB175" s="7"/>
      <c r="IHC175" s="7"/>
      <c r="IHD175" s="7"/>
      <c r="IHE175" s="7"/>
      <c r="IHF175" s="7"/>
      <c r="IHG175" s="7"/>
      <c r="IHH175" s="7"/>
      <c r="IHI175" s="7"/>
      <c r="IHJ175" s="7"/>
      <c r="IHK175" s="7"/>
      <c r="IHL175" s="7"/>
      <c r="IHM175" s="7"/>
      <c r="IHN175" s="7"/>
      <c r="IHO175" s="7"/>
      <c r="IHP175" s="7"/>
      <c r="IHQ175" s="7"/>
      <c r="IHR175" s="7"/>
      <c r="IHS175" s="7"/>
      <c r="IHT175" s="7"/>
      <c r="IHU175" s="7"/>
      <c r="IHV175" s="7"/>
      <c r="IHW175" s="7"/>
      <c r="IHX175" s="7"/>
      <c r="IHY175" s="7"/>
      <c r="IHZ175" s="7"/>
      <c r="IIA175" s="7"/>
      <c r="IIB175" s="7"/>
      <c r="IIC175" s="7"/>
      <c r="IID175" s="7"/>
      <c r="IIE175" s="7"/>
      <c r="IIF175" s="7"/>
      <c r="IIG175" s="7"/>
      <c r="IIH175" s="7"/>
      <c r="III175" s="7"/>
      <c r="IIJ175" s="7"/>
      <c r="IIK175" s="7"/>
      <c r="IIL175" s="7"/>
      <c r="IIM175" s="7"/>
      <c r="IIN175" s="7"/>
      <c r="IIO175" s="7"/>
      <c r="IIP175" s="7"/>
      <c r="IIQ175" s="7"/>
      <c r="IIR175" s="7"/>
      <c r="IIS175" s="7"/>
      <c r="IIT175" s="7"/>
      <c r="IIU175" s="7"/>
      <c r="IIV175" s="7"/>
      <c r="IIW175" s="7"/>
      <c r="IIX175" s="7"/>
      <c r="IIY175" s="7"/>
      <c r="IIZ175" s="7"/>
      <c r="IJA175" s="7"/>
      <c r="IJB175" s="7"/>
      <c r="IJC175" s="7"/>
      <c r="IJD175" s="7"/>
      <c r="IJE175" s="7"/>
      <c r="IJF175" s="7"/>
      <c r="IJG175" s="7"/>
      <c r="IJH175" s="7"/>
      <c r="IJI175" s="7"/>
      <c r="IJJ175" s="7"/>
      <c r="IJK175" s="7"/>
      <c r="IJL175" s="7"/>
      <c r="IJM175" s="7"/>
      <c r="IJN175" s="7"/>
      <c r="IJO175" s="7"/>
      <c r="IJP175" s="7"/>
      <c r="IJQ175" s="7"/>
      <c r="IJR175" s="7"/>
      <c r="IJS175" s="7"/>
      <c r="IJT175" s="7"/>
      <c r="IJU175" s="7"/>
      <c r="IJV175" s="7"/>
      <c r="IJW175" s="7"/>
      <c r="IJX175" s="7"/>
      <c r="IJY175" s="7"/>
      <c r="IJZ175" s="7"/>
      <c r="IKA175" s="7"/>
      <c r="IKB175" s="7"/>
      <c r="IKC175" s="7"/>
      <c r="IKD175" s="7"/>
      <c r="IKE175" s="7"/>
      <c r="IKF175" s="7"/>
      <c r="IKG175" s="7"/>
      <c r="IKH175" s="7"/>
      <c r="IKI175" s="7"/>
      <c r="IKJ175" s="7"/>
      <c r="IKK175" s="7"/>
      <c r="IKL175" s="7"/>
      <c r="IKM175" s="7"/>
      <c r="IKN175" s="7"/>
      <c r="IKO175" s="7"/>
      <c r="IKP175" s="7"/>
      <c r="IKQ175" s="7"/>
      <c r="IKR175" s="7"/>
      <c r="IKS175" s="7"/>
      <c r="IKT175" s="7"/>
      <c r="IKU175" s="7"/>
      <c r="IKV175" s="7"/>
      <c r="IKW175" s="7"/>
      <c r="IKX175" s="7"/>
      <c r="IKY175" s="7"/>
      <c r="IKZ175" s="7"/>
      <c r="ILA175" s="7"/>
      <c r="ILB175" s="7"/>
      <c r="ILC175" s="7"/>
      <c r="ILD175" s="7"/>
      <c r="ILE175" s="7"/>
      <c r="ILF175" s="7"/>
      <c r="ILG175" s="7"/>
      <c r="ILH175" s="7"/>
      <c r="ILI175" s="7"/>
      <c r="ILJ175" s="7"/>
      <c r="ILK175" s="7"/>
      <c r="ILL175" s="7"/>
      <c r="ILM175" s="7"/>
      <c r="ILN175" s="7"/>
      <c r="ILO175" s="7"/>
      <c r="ILP175" s="7"/>
      <c r="ILQ175" s="7"/>
      <c r="ILR175" s="7"/>
      <c r="ILS175" s="7"/>
      <c r="ILT175" s="7"/>
      <c r="ILU175" s="7"/>
      <c r="ILV175" s="7"/>
      <c r="ILW175" s="7"/>
      <c r="ILX175" s="7"/>
      <c r="ILY175" s="7"/>
      <c r="ILZ175" s="7"/>
      <c r="IMA175" s="7"/>
      <c r="IMB175" s="7"/>
      <c r="IMC175" s="7"/>
      <c r="IMD175" s="7"/>
      <c r="IME175" s="7"/>
      <c r="IMF175" s="7"/>
      <c r="IMG175" s="7"/>
      <c r="IMH175" s="7"/>
      <c r="IMI175" s="7"/>
      <c r="IMJ175" s="7"/>
      <c r="IMK175" s="7"/>
      <c r="IML175" s="7"/>
      <c r="IMM175" s="7"/>
      <c r="IMN175" s="7"/>
      <c r="IMO175" s="7"/>
      <c r="IMP175" s="7"/>
      <c r="IMQ175" s="7"/>
      <c r="IMR175" s="7"/>
      <c r="IMS175" s="7"/>
      <c r="IMT175" s="7"/>
      <c r="IMU175" s="7"/>
      <c r="IMV175" s="7"/>
      <c r="IMW175" s="7"/>
      <c r="IMX175" s="7"/>
      <c r="IMY175" s="7"/>
      <c r="IMZ175" s="7"/>
      <c r="INA175" s="7"/>
      <c r="INB175" s="7"/>
      <c r="INC175" s="7"/>
      <c r="IND175" s="7"/>
      <c r="INE175" s="7"/>
      <c r="INF175" s="7"/>
      <c r="ING175" s="7"/>
      <c r="INH175" s="7"/>
      <c r="INI175" s="7"/>
      <c r="INJ175" s="7"/>
      <c r="INK175" s="7"/>
      <c r="INL175" s="7"/>
      <c r="INM175" s="7"/>
      <c r="INN175" s="7"/>
      <c r="INO175" s="7"/>
      <c r="INP175" s="7"/>
      <c r="INQ175" s="7"/>
      <c r="INR175" s="7"/>
      <c r="INS175" s="7"/>
      <c r="INT175" s="7"/>
      <c r="INU175" s="7"/>
      <c r="INV175" s="7"/>
      <c r="INW175" s="7"/>
      <c r="INX175" s="7"/>
      <c r="INY175" s="7"/>
      <c r="INZ175" s="7"/>
      <c r="IOA175" s="7"/>
      <c r="IOB175" s="7"/>
      <c r="IOC175" s="7"/>
      <c r="IOD175" s="7"/>
      <c r="IOE175" s="7"/>
      <c r="IOF175" s="7"/>
      <c r="IOG175" s="7"/>
      <c r="IOH175" s="7"/>
      <c r="IOI175" s="7"/>
      <c r="IOJ175" s="7"/>
      <c r="IOK175" s="7"/>
      <c r="IOL175" s="7"/>
      <c r="IOM175" s="7"/>
      <c r="ION175" s="7"/>
      <c r="IOO175" s="7"/>
      <c r="IOP175" s="7"/>
      <c r="IOQ175" s="7"/>
      <c r="IOR175" s="7"/>
      <c r="IOS175" s="7"/>
      <c r="IOT175" s="7"/>
      <c r="IOU175" s="7"/>
      <c r="IOV175" s="7"/>
      <c r="IOW175" s="7"/>
      <c r="IOX175" s="7"/>
      <c r="IOY175" s="7"/>
      <c r="IOZ175" s="7"/>
      <c r="IPA175" s="7"/>
      <c r="IPB175" s="7"/>
      <c r="IPC175" s="7"/>
      <c r="IPD175" s="7"/>
      <c r="IPE175" s="7"/>
      <c r="IPF175" s="7"/>
      <c r="IPG175" s="7"/>
      <c r="IPH175" s="7"/>
      <c r="IPI175" s="7"/>
      <c r="IPJ175" s="7"/>
      <c r="IPK175" s="7"/>
      <c r="IPL175" s="7"/>
      <c r="IPM175" s="7"/>
      <c r="IPN175" s="7"/>
      <c r="IPO175" s="7"/>
      <c r="IPP175" s="7"/>
      <c r="IPQ175" s="7"/>
      <c r="IPR175" s="7"/>
      <c r="IPS175" s="7"/>
      <c r="IPT175" s="7"/>
      <c r="IPU175" s="7"/>
      <c r="IPV175" s="7"/>
      <c r="IPW175" s="7"/>
      <c r="IPX175" s="7"/>
      <c r="IPY175" s="7"/>
      <c r="IPZ175" s="7"/>
      <c r="IQA175" s="7"/>
      <c r="IQB175" s="7"/>
      <c r="IQC175" s="7"/>
      <c r="IQD175" s="7"/>
      <c r="IQE175" s="7"/>
      <c r="IQF175" s="7"/>
      <c r="IQG175" s="7"/>
      <c r="IQH175" s="7"/>
      <c r="IQI175" s="7"/>
      <c r="IQJ175" s="7"/>
      <c r="IQK175" s="7"/>
      <c r="IQL175" s="7"/>
      <c r="IQM175" s="7"/>
      <c r="IQN175" s="7"/>
      <c r="IQO175" s="7"/>
      <c r="IQP175" s="7"/>
      <c r="IQQ175" s="7"/>
      <c r="IQR175" s="7"/>
      <c r="IQS175" s="7"/>
      <c r="IQT175" s="7"/>
      <c r="IQU175" s="7"/>
      <c r="IQV175" s="7"/>
      <c r="IQW175" s="7"/>
      <c r="IQX175" s="7"/>
      <c r="IQY175" s="7"/>
      <c r="IQZ175" s="7"/>
      <c r="IRA175" s="7"/>
      <c r="IRB175" s="7"/>
      <c r="IRC175" s="7"/>
      <c r="IRD175" s="7"/>
      <c r="IRE175" s="7"/>
      <c r="IRF175" s="7"/>
      <c r="IRG175" s="7"/>
      <c r="IRH175" s="7"/>
      <c r="IRI175" s="7"/>
      <c r="IRJ175" s="7"/>
      <c r="IRK175" s="7"/>
      <c r="IRL175" s="7"/>
      <c r="IRM175" s="7"/>
      <c r="IRN175" s="7"/>
      <c r="IRO175" s="7"/>
      <c r="IRP175" s="7"/>
      <c r="IRQ175" s="7"/>
      <c r="IRR175" s="7"/>
      <c r="IRS175" s="7"/>
      <c r="IRT175" s="7"/>
      <c r="IRU175" s="7"/>
      <c r="IRV175" s="7"/>
      <c r="IRW175" s="7"/>
      <c r="IRX175" s="7"/>
      <c r="IRY175" s="7"/>
      <c r="IRZ175" s="7"/>
      <c r="ISA175" s="7"/>
      <c r="ISB175" s="7"/>
      <c r="ISC175" s="7"/>
      <c r="ISD175" s="7"/>
      <c r="ISE175" s="7"/>
      <c r="ISF175" s="7"/>
      <c r="ISG175" s="7"/>
      <c r="ISH175" s="7"/>
      <c r="ISI175" s="7"/>
      <c r="ISJ175" s="7"/>
      <c r="ISK175" s="7"/>
      <c r="ISL175" s="7"/>
      <c r="ISM175" s="7"/>
      <c r="ISN175" s="7"/>
      <c r="ISO175" s="7"/>
      <c r="ISP175" s="7"/>
      <c r="ISQ175" s="7"/>
      <c r="ISR175" s="7"/>
      <c r="ISS175" s="7"/>
      <c r="IST175" s="7"/>
      <c r="ISU175" s="7"/>
      <c r="ISV175" s="7"/>
      <c r="ISW175" s="7"/>
      <c r="ISX175" s="7"/>
      <c r="ISY175" s="7"/>
      <c r="ISZ175" s="7"/>
      <c r="ITA175" s="7"/>
      <c r="ITB175" s="7"/>
      <c r="ITC175" s="7"/>
      <c r="ITD175" s="7"/>
      <c r="ITE175" s="7"/>
      <c r="ITF175" s="7"/>
      <c r="ITG175" s="7"/>
      <c r="ITH175" s="7"/>
      <c r="ITI175" s="7"/>
      <c r="ITJ175" s="7"/>
      <c r="ITK175" s="7"/>
      <c r="ITL175" s="7"/>
      <c r="ITM175" s="7"/>
      <c r="ITN175" s="7"/>
      <c r="ITO175" s="7"/>
      <c r="ITP175" s="7"/>
      <c r="ITQ175" s="7"/>
      <c r="ITR175" s="7"/>
      <c r="ITS175" s="7"/>
      <c r="ITT175" s="7"/>
      <c r="ITU175" s="7"/>
      <c r="ITV175" s="7"/>
      <c r="ITW175" s="7"/>
      <c r="ITX175" s="7"/>
      <c r="ITY175" s="7"/>
      <c r="ITZ175" s="7"/>
      <c r="IUA175" s="7"/>
      <c r="IUB175" s="7"/>
      <c r="IUC175" s="7"/>
      <c r="IUD175" s="7"/>
      <c r="IUE175" s="7"/>
      <c r="IUF175" s="7"/>
      <c r="IUG175" s="7"/>
      <c r="IUH175" s="7"/>
      <c r="IUI175" s="7"/>
      <c r="IUJ175" s="7"/>
      <c r="IUK175" s="7"/>
      <c r="IUL175" s="7"/>
      <c r="IUM175" s="7"/>
      <c r="IUN175" s="7"/>
      <c r="IUO175" s="7"/>
      <c r="IUP175" s="7"/>
      <c r="IUQ175" s="7"/>
      <c r="IUR175" s="7"/>
      <c r="IUS175" s="7"/>
      <c r="IUT175" s="7"/>
      <c r="IUU175" s="7"/>
      <c r="IUV175" s="7"/>
      <c r="IUW175" s="7"/>
      <c r="IUX175" s="7"/>
      <c r="IUY175" s="7"/>
      <c r="IUZ175" s="7"/>
      <c r="IVA175" s="7"/>
      <c r="IVB175" s="7"/>
      <c r="IVC175" s="7"/>
      <c r="IVD175" s="7"/>
      <c r="IVE175" s="7"/>
      <c r="IVF175" s="7"/>
      <c r="IVG175" s="7"/>
      <c r="IVH175" s="7"/>
      <c r="IVI175" s="7"/>
      <c r="IVJ175" s="7"/>
      <c r="IVK175" s="7"/>
      <c r="IVL175" s="7"/>
      <c r="IVM175" s="7"/>
      <c r="IVN175" s="7"/>
      <c r="IVO175" s="7"/>
      <c r="IVP175" s="7"/>
      <c r="IVQ175" s="7"/>
      <c r="IVR175" s="7"/>
      <c r="IVS175" s="7"/>
      <c r="IVT175" s="7"/>
      <c r="IVU175" s="7"/>
      <c r="IVV175" s="7"/>
      <c r="IVW175" s="7"/>
      <c r="IVX175" s="7"/>
      <c r="IVY175" s="7"/>
      <c r="IVZ175" s="7"/>
      <c r="IWA175" s="7"/>
      <c r="IWB175" s="7"/>
      <c r="IWC175" s="7"/>
      <c r="IWD175" s="7"/>
      <c r="IWE175" s="7"/>
      <c r="IWF175" s="7"/>
      <c r="IWG175" s="7"/>
      <c r="IWH175" s="7"/>
      <c r="IWI175" s="7"/>
      <c r="IWJ175" s="7"/>
      <c r="IWK175" s="7"/>
      <c r="IWL175" s="7"/>
      <c r="IWM175" s="7"/>
      <c r="IWN175" s="7"/>
      <c r="IWO175" s="7"/>
      <c r="IWP175" s="7"/>
      <c r="IWQ175" s="7"/>
      <c r="IWR175" s="7"/>
      <c r="IWS175" s="7"/>
      <c r="IWT175" s="7"/>
      <c r="IWU175" s="7"/>
      <c r="IWV175" s="7"/>
      <c r="IWW175" s="7"/>
      <c r="IWX175" s="7"/>
      <c r="IWY175" s="7"/>
      <c r="IWZ175" s="7"/>
      <c r="IXA175" s="7"/>
      <c r="IXB175" s="7"/>
      <c r="IXC175" s="7"/>
      <c r="IXD175" s="7"/>
      <c r="IXE175" s="7"/>
      <c r="IXF175" s="7"/>
      <c r="IXG175" s="7"/>
      <c r="IXH175" s="7"/>
      <c r="IXI175" s="7"/>
      <c r="IXJ175" s="7"/>
      <c r="IXK175" s="7"/>
      <c r="IXL175" s="7"/>
      <c r="IXM175" s="7"/>
      <c r="IXN175" s="7"/>
      <c r="IXO175" s="7"/>
      <c r="IXP175" s="7"/>
      <c r="IXQ175" s="7"/>
      <c r="IXR175" s="7"/>
      <c r="IXS175" s="7"/>
      <c r="IXT175" s="7"/>
      <c r="IXU175" s="7"/>
      <c r="IXV175" s="7"/>
      <c r="IXW175" s="7"/>
      <c r="IXX175" s="7"/>
      <c r="IXY175" s="7"/>
      <c r="IXZ175" s="7"/>
      <c r="IYA175" s="7"/>
      <c r="IYB175" s="7"/>
      <c r="IYC175" s="7"/>
      <c r="IYD175" s="7"/>
      <c r="IYE175" s="7"/>
      <c r="IYF175" s="7"/>
      <c r="IYG175" s="7"/>
      <c r="IYH175" s="7"/>
      <c r="IYI175" s="7"/>
      <c r="IYJ175" s="7"/>
      <c r="IYK175" s="7"/>
      <c r="IYL175" s="7"/>
      <c r="IYM175" s="7"/>
      <c r="IYN175" s="7"/>
      <c r="IYO175" s="7"/>
      <c r="IYP175" s="7"/>
      <c r="IYQ175" s="7"/>
      <c r="IYR175" s="7"/>
      <c r="IYS175" s="7"/>
      <c r="IYT175" s="7"/>
      <c r="IYU175" s="7"/>
      <c r="IYV175" s="7"/>
      <c r="IYW175" s="7"/>
      <c r="IYX175" s="7"/>
      <c r="IYY175" s="7"/>
      <c r="IYZ175" s="7"/>
      <c r="IZA175" s="7"/>
      <c r="IZB175" s="7"/>
      <c r="IZC175" s="7"/>
      <c r="IZD175" s="7"/>
      <c r="IZE175" s="7"/>
      <c r="IZF175" s="7"/>
      <c r="IZG175" s="7"/>
      <c r="IZH175" s="7"/>
      <c r="IZI175" s="7"/>
      <c r="IZJ175" s="7"/>
      <c r="IZK175" s="7"/>
      <c r="IZL175" s="7"/>
      <c r="IZM175" s="7"/>
      <c r="IZN175" s="7"/>
      <c r="IZO175" s="7"/>
      <c r="IZP175" s="7"/>
      <c r="IZQ175" s="7"/>
      <c r="IZR175" s="7"/>
      <c r="IZS175" s="7"/>
      <c r="IZT175" s="7"/>
      <c r="IZU175" s="7"/>
      <c r="IZV175" s="7"/>
      <c r="IZW175" s="7"/>
      <c r="IZX175" s="7"/>
      <c r="IZY175" s="7"/>
      <c r="IZZ175" s="7"/>
      <c r="JAA175" s="7"/>
      <c r="JAB175" s="7"/>
      <c r="JAC175" s="7"/>
      <c r="JAD175" s="7"/>
      <c r="JAE175" s="7"/>
      <c r="JAF175" s="7"/>
      <c r="JAG175" s="7"/>
      <c r="JAH175" s="7"/>
      <c r="JAI175" s="7"/>
      <c r="JAJ175" s="7"/>
      <c r="JAK175" s="7"/>
      <c r="JAL175" s="7"/>
      <c r="JAM175" s="7"/>
      <c r="JAN175" s="7"/>
      <c r="JAO175" s="7"/>
      <c r="JAP175" s="7"/>
      <c r="JAQ175" s="7"/>
      <c r="JAR175" s="7"/>
      <c r="JAS175" s="7"/>
      <c r="JAT175" s="7"/>
      <c r="JAU175" s="7"/>
      <c r="JAV175" s="7"/>
      <c r="JAW175" s="7"/>
      <c r="JAX175" s="7"/>
      <c r="JAY175" s="7"/>
      <c r="JAZ175" s="7"/>
      <c r="JBA175" s="7"/>
      <c r="JBB175" s="7"/>
      <c r="JBC175" s="7"/>
      <c r="JBD175" s="7"/>
      <c r="JBE175" s="7"/>
      <c r="JBF175" s="7"/>
      <c r="JBG175" s="7"/>
      <c r="JBH175" s="7"/>
      <c r="JBI175" s="7"/>
      <c r="JBJ175" s="7"/>
      <c r="JBK175" s="7"/>
      <c r="JBL175" s="7"/>
      <c r="JBM175" s="7"/>
      <c r="JBN175" s="7"/>
      <c r="JBO175" s="7"/>
      <c r="JBP175" s="7"/>
      <c r="JBQ175" s="7"/>
      <c r="JBR175" s="7"/>
      <c r="JBS175" s="7"/>
      <c r="JBT175" s="7"/>
      <c r="JBU175" s="7"/>
      <c r="JBV175" s="7"/>
      <c r="JBW175" s="7"/>
      <c r="JBX175" s="7"/>
      <c r="JBY175" s="7"/>
      <c r="JBZ175" s="7"/>
      <c r="JCA175" s="7"/>
      <c r="JCB175" s="7"/>
      <c r="JCC175" s="7"/>
      <c r="JCD175" s="7"/>
      <c r="JCE175" s="7"/>
      <c r="JCF175" s="7"/>
      <c r="JCG175" s="7"/>
      <c r="JCH175" s="7"/>
      <c r="JCI175" s="7"/>
      <c r="JCJ175" s="7"/>
      <c r="JCK175" s="7"/>
      <c r="JCL175" s="7"/>
      <c r="JCM175" s="7"/>
      <c r="JCN175" s="7"/>
      <c r="JCO175" s="7"/>
      <c r="JCP175" s="7"/>
      <c r="JCQ175" s="7"/>
      <c r="JCR175" s="7"/>
      <c r="JCS175" s="7"/>
      <c r="JCT175" s="7"/>
      <c r="JCU175" s="7"/>
      <c r="JCV175" s="7"/>
      <c r="JCW175" s="7"/>
      <c r="JCX175" s="7"/>
      <c r="JCY175" s="7"/>
      <c r="JCZ175" s="7"/>
      <c r="JDA175" s="7"/>
      <c r="JDB175" s="7"/>
      <c r="JDC175" s="7"/>
      <c r="JDD175" s="7"/>
      <c r="JDE175" s="7"/>
      <c r="JDF175" s="7"/>
      <c r="JDG175" s="7"/>
      <c r="JDH175" s="7"/>
      <c r="JDI175" s="7"/>
      <c r="JDJ175" s="7"/>
      <c r="JDK175" s="7"/>
      <c r="JDL175" s="7"/>
      <c r="JDM175" s="7"/>
      <c r="JDN175" s="7"/>
      <c r="JDO175" s="7"/>
      <c r="JDP175" s="7"/>
      <c r="JDQ175" s="7"/>
      <c r="JDR175" s="7"/>
      <c r="JDS175" s="7"/>
      <c r="JDT175" s="7"/>
      <c r="JDU175" s="7"/>
      <c r="JDV175" s="7"/>
      <c r="JDW175" s="7"/>
      <c r="JDX175" s="7"/>
      <c r="JDY175" s="7"/>
      <c r="JDZ175" s="7"/>
      <c r="JEA175" s="7"/>
      <c r="JEB175" s="7"/>
      <c r="JEC175" s="7"/>
      <c r="JED175" s="7"/>
      <c r="JEE175" s="7"/>
      <c r="JEF175" s="7"/>
      <c r="JEG175" s="7"/>
      <c r="JEH175" s="7"/>
      <c r="JEI175" s="7"/>
      <c r="JEJ175" s="7"/>
      <c r="JEK175" s="7"/>
      <c r="JEL175" s="7"/>
      <c r="JEM175" s="7"/>
      <c r="JEN175" s="7"/>
      <c r="JEO175" s="7"/>
      <c r="JEP175" s="7"/>
      <c r="JEQ175" s="7"/>
      <c r="JER175" s="7"/>
      <c r="JES175" s="7"/>
      <c r="JET175" s="7"/>
      <c r="JEU175" s="7"/>
      <c r="JEV175" s="7"/>
      <c r="JEW175" s="7"/>
      <c r="JEX175" s="7"/>
      <c r="JEY175" s="7"/>
      <c r="JEZ175" s="7"/>
      <c r="JFA175" s="7"/>
      <c r="JFB175" s="7"/>
      <c r="JFC175" s="7"/>
      <c r="JFD175" s="7"/>
      <c r="JFE175" s="7"/>
      <c r="JFF175" s="7"/>
      <c r="JFG175" s="7"/>
      <c r="JFH175" s="7"/>
      <c r="JFI175" s="7"/>
      <c r="JFJ175" s="7"/>
      <c r="JFK175" s="7"/>
      <c r="JFL175" s="7"/>
      <c r="JFM175" s="7"/>
      <c r="JFN175" s="7"/>
      <c r="JFO175" s="7"/>
      <c r="JFP175" s="7"/>
      <c r="JFQ175" s="7"/>
      <c r="JFR175" s="7"/>
      <c r="JFS175" s="7"/>
      <c r="JFT175" s="7"/>
      <c r="JFU175" s="7"/>
      <c r="JFV175" s="7"/>
      <c r="JFW175" s="7"/>
      <c r="JFX175" s="7"/>
      <c r="JFY175" s="7"/>
      <c r="JFZ175" s="7"/>
      <c r="JGA175" s="7"/>
      <c r="JGB175" s="7"/>
      <c r="JGC175" s="7"/>
      <c r="JGD175" s="7"/>
      <c r="JGE175" s="7"/>
      <c r="JGF175" s="7"/>
      <c r="JGG175" s="7"/>
      <c r="JGH175" s="7"/>
      <c r="JGI175" s="7"/>
      <c r="JGJ175" s="7"/>
      <c r="JGK175" s="7"/>
      <c r="JGL175" s="7"/>
      <c r="JGM175" s="7"/>
      <c r="JGN175" s="7"/>
      <c r="JGO175" s="7"/>
      <c r="JGP175" s="7"/>
      <c r="JGQ175" s="7"/>
      <c r="JGR175" s="7"/>
      <c r="JGS175" s="7"/>
      <c r="JGT175" s="7"/>
      <c r="JGU175" s="7"/>
      <c r="JGV175" s="7"/>
      <c r="JGW175" s="7"/>
      <c r="JGX175" s="7"/>
      <c r="JGY175" s="7"/>
      <c r="JGZ175" s="7"/>
      <c r="JHA175" s="7"/>
      <c r="JHB175" s="7"/>
      <c r="JHC175" s="7"/>
      <c r="JHD175" s="7"/>
      <c r="JHE175" s="7"/>
      <c r="JHF175" s="7"/>
      <c r="JHG175" s="7"/>
      <c r="JHH175" s="7"/>
      <c r="JHI175" s="7"/>
      <c r="JHJ175" s="7"/>
      <c r="JHK175" s="7"/>
      <c r="JHL175" s="7"/>
      <c r="JHM175" s="7"/>
      <c r="JHN175" s="7"/>
      <c r="JHO175" s="7"/>
      <c r="JHP175" s="7"/>
      <c r="JHQ175" s="7"/>
      <c r="JHR175" s="7"/>
      <c r="JHS175" s="7"/>
      <c r="JHT175" s="7"/>
      <c r="JHU175" s="7"/>
      <c r="JHV175" s="7"/>
      <c r="JHW175" s="7"/>
      <c r="JHX175" s="7"/>
      <c r="JHY175" s="7"/>
      <c r="JHZ175" s="7"/>
      <c r="JIA175" s="7"/>
      <c r="JIB175" s="7"/>
      <c r="JIC175" s="7"/>
      <c r="JID175" s="7"/>
      <c r="JIE175" s="7"/>
      <c r="JIF175" s="7"/>
      <c r="JIG175" s="7"/>
      <c r="JIH175" s="7"/>
      <c r="JII175" s="7"/>
      <c r="JIJ175" s="7"/>
      <c r="JIK175" s="7"/>
      <c r="JIL175" s="7"/>
      <c r="JIM175" s="7"/>
      <c r="JIN175" s="7"/>
      <c r="JIO175" s="7"/>
      <c r="JIP175" s="7"/>
      <c r="JIQ175" s="7"/>
      <c r="JIR175" s="7"/>
      <c r="JIS175" s="7"/>
      <c r="JIT175" s="7"/>
      <c r="JIU175" s="7"/>
      <c r="JIV175" s="7"/>
      <c r="JIW175" s="7"/>
      <c r="JIX175" s="7"/>
      <c r="JIY175" s="7"/>
      <c r="JIZ175" s="7"/>
      <c r="JJA175" s="7"/>
      <c r="JJB175" s="7"/>
      <c r="JJC175" s="7"/>
      <c r="JJD175" s="7"/>
      <c r="JJE175" s="7"/>
      <c r="JJF175" s="7"/>
      <c r="JJG175" s="7"/>
      <c r="JJH175" s="7"/>
      <c r="JJI175" s="7"/>
      <c r="JJJ175" s="7"/>
      <c r="JJK175" s="7"/>
      <c r="JJL175" s="7"/>
      <c r="JJM175" s="7"/>
      <c r="JJN175" s="7"/>
      <c r="JJO175" s="7"/>
      <c r="JJP175" s="7"/>
      <c r="JJQ175" s="7"/>
      <c r="JJR175" s="7"/>
      <c r="JJS175" s="7"/>
      <c r="JJT175" s="7"/>
      <c r="JJU175" s="7"/>
      <c r="JJV175" s="7"/>
      <c r="JJW175" s="7"/>
      <c r="JJX175" s="7"/>
      <c r="JJY175" s="7"/>
      <c r="JJZ175" s="7"/>
      <c r="JKA175" s="7"/>
      <c r="JKB175" s="7"/>
      <c r="JKC175" s="7"/>
      <c r="JKD175" s="7"/>
      <c r="JKE175" s="7"/>
      <c r="JKF175" s="7"/>
      <c r="JKG175" s="7"/>
      <c r="JKH175" s="7"/>
      <c r="JKI175" s="7"/>
      <c r="JKJ175" s="7"/>
      <c r="JKK175" s="7"/>
      <c r="JKL175" s="7"/>
      <c r="JKM175" s="7"/>
      <c r="JKN175" s="7"/>
      <c r="JKO175" s="7"/>
      <c r="JKP175" s="7"/>
      <c r="JKQ175" s="7"/>
      <c r="JKR175" s="7"/>
      <c r="JKS175" s="7"/>
      <c r="JKT175" s="7"/>
      <c r="JKU175" s="7"/>
      <c r="JKV175" s="7"/>
      <c r="JKW175" s="7"/>
      <c r="JKX175" s="7"/>
      <c r="JKY175" s="7"/>
      <c r="JKZ175" s="7"/>
      <c r="JLA175" s="7"/>
      <c r="JLB175" s="7"/>
      <c r="JLC175" s="7"/>
      <c r="JLD175" s="7"/>
      <c r="JLE175" s="7"/>
      <c r="JLF175" s="7"/>
      <c r="JLG175" s="7"/>
      <c r="JLH175" s="7"/>
      <c r="JLI175" s="7"/>
      <c r="JLJ175" s="7"/>
      <c r="JLK175" s="7"/>
      <c r="JLL175" s="7"/>
      <c r="JLM175" s="7"/>
      <c r="JLN175" s="7"/>
      <c r="JLO175" s="7"/>
      <c r="JLP175" s="7"/>
      <c r="JLQ175" s="7"/>
      <c r="JLR175" s="7"/>
      <c r="JLS175" s="7"/>
      <c r="JLT175" s="7"/>
      <c r="JLU175" s="7"/>
      <c r="JLV175" s="7"/>
      <c r="JLW175" s="7"/>
      <c r="JLX175" s="7"/>
      <c r="JLY175" s="7"/>
      <c r="JLZ175" s="7"/>
      <c r="JMA175" s="7"/>
      <c r="JMB175" s="7"/>
      <c r="JMC175" s="7"/>
      <c r="JMD175" s="7"/>
      <c r="JME175" s="7"/>
      <c r="JMF175" s="7"/>
      <c r="JMG175" s="7"/>
      <c r="JMH175" s="7"/>
      <c r="JMI175" s="7"/>
      <c r="JMJ175" s="7"/>
      <c r="JMK175" s="7"/>
      <c r="JML175" s="7"/>
      <c r="JMM175" s="7"/>
      <c r="JMN175" s="7"/>
      <c r="JMO175" s="7"/>
      <c r="JMP175" s="7"/>
      <c r="JMQ175" s="7"/>
      <c r="JMR175" s="7"/>
      <c r="JMS175" s="7"/>
      <c r="JMT175" s="7"/>
      <c r="JMU175" s="7"/>
      <c r="JMV175" s="7"/>
      <c r="JMW175" s="7"/>
      <c r="JMX175" s="7"/>
      <c r="JMY175" s="7"/>
      <c r="JMZ175" s="7"/>
      <c r="JNA175" s="7"/>
      <c r="JNB175" s="7"/>
      <c r="JNC175" s="7"/>
      <c r="JND175" s="7"/>
      <c r="JNE175" s="7"/>
      <c r="JNF175" s="7"/>
      <c r="JNG175" s="7"/>
      <c r="JNH175" s="7"/>
      <c r="JNI175" s="7"/>
      <c r="JNJ175" s="7"/>
      <c r="JNK175" s="7"/>
      <c r="JNL175" s="7"/>
      <c r="JNM175" s="7"/>
      <c r="JNN175" s="7"/>
      <c r="JNO175" s="7"/>
      <c r="JNP175" s="7"/>
      <c r="JNQ175" s="7"/>
      <c r="JNR175" s="7"/>
      <c r="JNS175" s="7"/>
      <c r="JNT175" s="7"/>
      <c r="JNU175" s="7"/>
      <c r="JNV175" s="7"/>
      <c r="JNW175" s="7"/>
      <c r="JNX175" s="7"/>
      <c r="JNY175" s="7"/>
      <c r="JNZ175" s="7"/>
      <c r="JOA175" s="7"/>
      <c r="JOB175" s="7"/>
      <c r="JOC175" s="7"/>
      <c r="JOD175" s="7"/>
      <c r="JOE175" s="7"/>
      <c r="JOF175" s="7"/>
      <c r="JOG175" s="7"/>
      <c r="JOH175" s="7"/>
      <c r="JOI175" s="7"/>
      <c r="JOJ175" s="7"/>
      <c r="JOK175" s="7"/>
      <c r="JOL175" s="7"/>
      <c r="JOM175" s="7"/>
      <c r="JON175" s="7"/>
      <c r="JOO175" s="7"/>
      <c r="JOP175" s="7"/>
      <c r="JOQ175" s="7"/>
      <c r="JOR175" s="7"/>
      <c r="JOS175" s="7"/>
      <c r="JOT175" s="7"/>
      <c r="JOU175" s="7"/>
      <c r="JOV175" s="7"/>
      <c r="JOW175" s="7"/>
      <c r="JOX175" s="7"/>
      <c r="JOY175" s="7"/>
      <c r="JOZ175" s="7"/>
      <c r="JPA175" s="7"/>
      <c r="JPB175" s="7"/>
      <c r="JPC175" s="7"/>
      <c r="JPD175" s="7"/>
      <c r="JPE175" s="7"/>
      <c r="JPF175" s="7"/>
      <c r="JPG175" s="7"/>
      <c r="JPH175" s="7"/>
      <c r="JPI175" s="7"/>
      <c r="JPJ175" s="7"/>
      <c r="JPK175" s="7"/>
      <c r="JPL175" s="7"/>
      <c r="JPM175" s="7"/>
      <c r="JPN175" s="7"/>
      <c r="JPO175" s="7"/>
      <c r="JPP175" s="7"/>
      <c r="JPQ175" s="7"/>
      <c r="JPR175" s="7"/>
      <c r="JPS175" s="7"/>
      <c r="JPT175" s="7"/>
      <c r="JPU175" s="7"/>
      <c r="JPV175" s="7"/>
      <c r="JPW175" s="7"/>
      <c r="JPX175" s="7"/>
      <c r="JPY175" s="7"/>
      <c r="JPZ175" s="7"/>
      <c r="JQA175" s="7"/>
      <c r="JQB175" s="7"/>
      <c r="JQC175" s="7"/>
      <c r="JQD175" s="7"/>
      <c r="JQE175" s="7"/>
      <c r="JQF175" s="7"/>
      <c r="JQG175" s="7"/>
      <c r="JQH175" s="7"/>
      <c r="JQI175" s="7"/>
      <c r="JQJ175" s="7"/>
      <c r="JQK175" s="7"/>
      <c r="JQL175" s="7"/>
      <c r="JQM175" s="7"/>
      <c r="JQN175" s="7"/>
      <c r="JQO175" s="7"/>
      <c r="JQP175" s="7"/>
      <c r="JQQ175" s="7"/>
      <c r="JQR175" s="7"/>
      <c r="JQS175" s="7"/>
      <c r="JQT175" s="7"/>
      <c r="JQU175" s="7"/>
      <c r="JQV175" s="7"/>
      <c r="JQW175" s="7"/>
      <c r="JQX175" s="7"/>
      <c r="JQY175" s="7"/>
      <c r="JQZ175" s="7"/>
      <c r="JRA175" s="7"/>
      <c r="JRB175" s="7"/>
      <c r="JRC175" s="7"/>
      <c r="JRD175" s="7"/>
      <c r="JRE175" s="7"/>
      <c r="JRF175" s="7"/>
      <c r="JRG175" s="7"/>
      <c r="JRH175" s="7"/>
      <c r="JRI175" s="7"/>
      <c r="JRJ175" s="7"/>
      <c r="JRK175" s="7"/>
      <c r="JRL175" s="7"/>
      <c r="JRM175" s="7"/>
      <c r="JRN175" s="7"/>
      <c r="JRO175" s="7"/>
      <c r="JRP175" s="7"/>
      <c r="JRQ175" s="7"/>
      <c r="JRR175" s="7"/>
      <c r="JRS175" s="7"/>
      <c r="JRT175" s="7"/>
      <c r="JRU175" s="7"/>
      <c r="JRV175" s="7"/>
      <c r="JRW175" s="7"/>
      <c r="JRX175" s="7"/>
      <c r="JRY175" s="7"/>
      <c r="JRZ175" s="7"/>
      <c r="JSA175" s="7"/>
      <c r="JSB175" s="7"/>
      <c r="JSC175" s="7"/>
      <c r="JSD175" s="7"/>
      <c r="JSE175" s="7"/>
      <c r="JSF175" s="7"/>
      <c r="JSG175" s="7"/>
      <c r="JSH175" s="7"/>
      <c r="JSI175" s="7"/>
      <c r="JSJ175" s="7"/>
      <c r="JSK175" s="7"/>
      <c r="JSL175" s="7"/>
      <c r="JSM175" s="7"/>
      <c r="JSN175" s="7"/>
      <c r="JSO175" s="7"/>
      <c r="JSP175" s="7"/>
      <c r="JSQ175" s="7"/>
      <c r="JSR175" s="7"/>
      <c r="JSS175" s="7"/>
      <c r="JST175" s="7"/>
      <c r="JSU175" s="7"/>
      <c r="JSV175" s="7"/>
      <c r="JSW175" s="7"/>
      <c r="JSX175" s="7"/>
      <c r="JSY175" s="7"/>
      <c r="JSZ175" s="7"/>
      <c r="JTA175" s="7"/>
      <c r="JTB175" s="7"/>
      <c r="JTC175" s="7"/>
      <c r="JTD175" s="7"/>
      <c r="JTE175" s="7"/>
      <c r="JTF175" s="7"/>
      <c r="JTG175" s="7"/>
      <c r="JTH175" s="7"/>
      <c r="JTI175" s="7"/>
      <c r="JTJ175" s="7"/>
      <c r="JTK175" s="7"/>
      <c r="JTL175" s="7"/>
      <c r="JTM175" s="7"/>
      <c r="JTN175" s="7"/>
      <c r="JTO175" s="7"/>
      <c r="JTP175" s="7"/>
      <c r="JTQ175" s="7"/>
      <c r="JTR175" s="7"/>
      <c r="JTS175" s="7"/>
      <c r="JTT175" s="7"/>
      <c r="JTU175" s="7"/>
      <c r="JTV175" s="7"/>
      <c r="JTW175" s="7"/>
      <c r="JTX175" s="7"/>
      <c r="JTY175" s="7"/>
      <c r="JTZ175" s="7"/>
      <c r="JUA175" s="7"/>
      <c r="JUB175" s="7"/>
      <c r="JUC175" s="7"/>
      <c r="JUD175" s="7"/>
      <c r="JUE175" s="7"/>
      <c r="JUF175" s="7"/>
      <c r="JUG175" s="7"/>
      <c r="JUH175" s="7"/>
      <c r="JUI175" s="7"/>
      <c r="JUJ175" s="7"/>
      <c r="JUK175" s="7"/>
      <c r="JUL175" s="7"/>
      <c r="JUM175" s="7"/>
      <c r="JUN175" s="7"/>
      <c r="JUO175" s="7"/>
      <c r="JUP175" s="7"/>
      <c r="JUQ175" s="7"/>
      <c r="JUR175" s="7"/>
      <c r="JUS175" s="7"/>
      <c r="JUT175" s="7"/>
      <c r="JUU175" s="7"/>
      <c r="JUV175" s="7"/>
      <c r="JUW175" s="7"/>
      <c r="JUX175" s="7"/>
      <c r="JUY175" s="7"/>
      <c r="JUZ175" s="7"/>
      <c r="JVA175" s="7"/>
      <c r="JVB175" s="7"/>
      <c r="JVC175" s="7"/>
      <c r="JVD175" s="7"/>
      <c r="JVE175" s="7"/>
      <c r="JVF175" s="7"/>
      <c r="JVG175" s="7"/>
      <c r="JVH175" s="7"/>
      <c r="JVI175" s="7"/>
      <c r="JVJ175" s="7"/>
      <c r="JVK175" s="7"/>
      <c r="JVL175" s="7"/>
      <c r="JVM175" s="7"/>
      <c r="JVN175" s="7"/>
      <c r="JVO175" s="7"/>
      <c r="JVP175" s="7"/>
      <c r="JVQ175" s="7"/>
      <c r="JVR175" s="7"/>
      <c r="JVS175" s="7"/>
      <c r="JVT175" s="7"/>
      <c r="JVU175" s="7"/>
      <c r="JVV175" s="7"/>
      <c r="JVW175" s="7"/>
      <c r="JVX175" s="7"/>
      <c r="JVY175" s="7"/>
      <c r="JVZ175" s="7"/>
      <c r="JWA175" s="7"/>
      <c r="JWB175" s="7"/>
      <c r="JWC175" s="7"/>
      <c r="JWD175" s="7"/>
      <c r="JWE175" s="7"/>
      <c r="JWF175" s="7"/>
      <c r="JWG175" s="7"/>
      <c r="JWH175" s="7"/>
      <c r="JWI175" s="7"/>
      <c r="JWJ175" s="7"/>
      <c r="JWK175" s="7"/>
      <c r="JWL175" s="7"/>
      <c r="JWM175" s="7"/>
      <c r="JWN175" s="7"/>
      <c r="JWO175" s="7"/>
      <c r="JWP175" s="7"/>
      <c r="JWQ175" s="7"/>
      <c r="JWR175" s="7"/>
      <c r="JWS175" s="7"/>
      <c r="JWT175" s="7"/>
      <c r="JWU175" s="7"/>
      <c r="JWV175" s="7"/>
      <c r="JWW175" s="7"/>
      <c r="JWX175" s="7"/>
      <c r="JWY175" s="7"/>
      <c r="JWZ175" s="7"/>
      <c r="JXA175" s="7"/>
      <c r="JXB175" s="7"/>
      <c r="JXC175" s="7"/>
      <c r="JXD175" s="7"/>
      <c r="JXE175" s="7"/>
      <c r="JXF175" s="7"/>
      <c r="JXG175" s="7"/>
      <c r="JXH175" s="7"/>
      <c r="JXI175" s="7"/>
      <c r="JXJ175" s="7"/>
      <c r="JXK175" s="7"/>
      <c r="JXL175" s="7"/>
      <c r="JXM175" s="7"/>
      <c r="JXN175" s="7"/>
      <c r="JXO175" s="7"/>
      <c r="JXP175" s="7"/>
      <c r="JXQ175" s="7"/>
      <c r="JXR175" s="7"/>
      <c r="JXS175" s="7"/>
      <c r="JXT175" s="7"/>
      <c r="JXU175" s="7"/>
      <c r="JXV175" s="7"/>
      <c r="JXW175" s="7"/>
      <c r="JXX175" s="7"/>
      <c r="JXY175" s="7"/>
      <c r="JXZ175" s="7"/>
      <c r="JYA175" s="7"/>
      <c r="JYB175" s="7"/>
      <c r="JYC175" s="7"/>
      <c r="JYD175" s="7"/>
      <c r="JYE175" s="7"/>
      <c r="JYF175" s="7"/>
      <c r="JYG175" s="7"/>
      <c r="JYH175" s="7"/>
      <c r="JYI175" s="7"/>
      <c r="JYJ175" s="7"/>
      <c r="JYK175" s="7"/>
      <c r="JYL175" s="7"/>
      <c r="JYM175" s="7"/>
      <c r="JYN175" s="7"/>
      <c r="JYO175" s="7"/>
      <c r="JYP175" s="7"/>
      <c r="JYQ175" s="7"/>
      <c r="JYR175" s="7"/>
      <c r="JYS175" s="7"/>
      <c r="JYT175" s="7"/>
      <c r="JYU175" s="7"/>
      <c r="JYV175" s="7"/>
      <c r="JYW175" s="7"/>
      <c r="JYX175" s="7"/>
      <c r="JYY175" s="7"/>
      <c r="JYZ175" s="7"/>
      <c r="JZA175" s="7"/>
      <c r="JZB175" s="7"/>
      <c r="JZC175" s="7"/>
      <c r="JZD175" s="7"/>
      <c r="JZE175" s="7"/>
      <c r="JZF175" s="7"/>
      <c r="JZG175" s="7"/>
      <c r="JZH175" s="7"/>
      <c r="JZI175" s="7"/>
      <c r="JZJ175" s="7"/>
      <c r="JZK175" s="7"/>
      <c r="JZL175" s="7"/>
      <c r="JZM175" s="7"/>
      <c r="JZN175" s="7"/>
      <c r="JZO175" s="7"/>
      <c r="JZP175" s="7"/>
      <c r="JZQ175" s="7"/>
      <c r="JZR175" s="7"/>
      <c r="JZS175" s="7"/>
      <c r="JZT175" s="7"/>
      <c r="JZU175" s="7"/>
      <c r="JZV175" s="7"/>
      <c r="JZW175" s="7"/>
      <c r="JZX175" s="7"/>
      <c r="JZY175" s="7"/>
      <c r="JZZ175" s="7"/>
      <c r="KAA175" s="7"/>
      <c r="KAB175" s="7"/>
      <c r="KAC175" s="7"/>
      <c r="KAD175" s="7"/>
      <c r="KAE175" s="7"/>
      <c r="KAF175" s="7"/>
      <c r="KAG175" s="7"/>
      <c r="KAH175" s="7"/>
      <c r="KAI175" s="7"/>
      <c r="KAJ175" s="7"/>
      <c r="KAK175" s="7"/>
      <c r="KAL175" s="7"/>
      <c r="KAM175" s="7"/>
      <c r="KAN175" s="7"/>
      <c r="KAO175" s="7"/>
      <c r="KAP175" s="7"/>
      <c r="KAQ175" s="7"/>
      <c r="KAR175" s="7"/>
      <c r="KAS175" s="7"/>
      <c r="KAT175" s="7"/>
      <c r="KAU175" s="7"/>
      <c r="KAV175" s="7"/>
      <c r="KAW175" s="7"/>
      <c r="KAX175" s="7"/>
      <c r="KAY175" s="7"/>
      <c r="KAZ175" s="7"/>
      <c r="KBA175" s="7"/>
      <c r="KBB175" s="7"/>
      <c r="KBC175" s="7"/>
      <c r="KBD175" s="7"/>
      <c r="KBE175" s="7"/>
      <c r="KBF175" s="7"/>
      <c r="KBG175" s="7"/>
      <c r="KBH175" s="7"/>
      <c r="KBI175" s="7"/>
      <c r="KBJ175" s="7"/>
      <c r="KBK175" s="7"/>
      <c r="KBL175" s="7"/>
      <c r="KBM175" s="7"/>
      <c r="KBN175" s="7"/>
      <c r="KBO175" s="7"/>
      <c r="KBP175" s="7"/>
      <c r="KBQ175" s="7"/>
      <c r="KBR175" s="7"/>
      <c r="KBS175" s="7"/>
      <c r="KBT175" s="7"/>
      <c r="KBU175" s="7"/>
      <c r="KBV175" s="7"/>
      <c r="KBW175" s="7"/>
      <c r="KBX175" s="7"/>
      <c r="KBY175" s="7"/>
      <c r="KBZ175" s="7"/>
      <c r="KCA175" s="7"/>
      <c r="KCB175" s="7"/>
      <c r="KCC175" s="7"/>
      <c r="KCD175" s="7"/>
      <c r="KCE175" s="7"/>
      <c r="KCF175" s="7"/>
      <c r="KCG175" s="7"/>
      <c r="KCH175" s="7"/>
      <c r="KCI175" s="7"/>
      <c r="KCJ175" s="7"/>
      <c r="KCK175" s="7"/>
      <c r="KCL175" s="7"/>
      <c r="KCM175" s="7"/>
      <c r="KCN175" s="7"/>
      <c r="KCO175" s="7"/>
      <c r="KCP175" s="7"/>
      <c r="KCQ175" s="7"/>
      <c r="KCR175" s="7"/>
      <c r="KCS175" s="7"/>
      <c r="KCT175" s="7"/>
      <c r="KCU175" s="7"/>
      <c r="KCV175" s="7"/>
      <c r="KCW175" s="7"/>
      <c r="KCX175" s="7"/>
      <c r="KCY175" s="7"/>
      <c r="KCZ175" s="7"/>
      <c r="KDA175" s="7"/>
      <c r="KDB175" s="7"/>
      <c r="KDC175" s="7"/>
      <c r="KDD175" s="7"/>
      <c r="KDE175" s="7"/>
      <c r="KDF175" s="7"/>
      <c r="KDG175" s="7"/>
      <c r="KDH175" s="7"/>
      <c r="KDI175" s="7"/>
      <c r="KDJ175" s="7"/>
      <c r="KDK175" s="7"/>
      <c r="KDL175" s="7"/>
      <c r="KDM175" s="7"/>
      <c r="KDN175" s="7"/>
      <c r="KDO175" s="7"/>
      <c r="KDP175" s="7"/>
      <c r="KDQ175" s="7"/>
      <c r="KDR175" s="7"/>
      <c r="KDS175" s="7"/>
      <c r="KDT175" s="7"/>
      <c r="KDU175" s="7"/>
      <c r="KDV175" s="7"/>
      <c r="KDW175" s="7"/>
      <c r="KDX175" s="7"/>
      <c r="KDY175" s="7"/>
      <c r="KDZ175" s="7"/>
      <c r="KEA175" s="7"/>
      <c r="KEB175" s="7"/>
      <c r="KEC175" s="7"/>
      <c r="KED175" s="7"/>
      <c r="KEE175" s="7"/>
      <c r="KEF175" s="7"/>
      <c r="KEG175" s="7"/>
      <c r="KEH175" s="7"/>
      <c r="KEI175" s="7"/>
      <c r="KEJ175" s="7"/>
      <c r="KEK175" s="7"/>
      <c r="KEL175" s="7"/>
      <c r="KEM175" s="7"/>
      <c r="KEN175" s="7"/>
      <c r="KEO175" s="7"/>
      <c r="KEP175" s="7"/>
      <c r="KEQ175" s="7"/>
      <c r="KER175" s="7"/>
      <c r="KES175" s="7"/>
      <c r="KET175" s="7"/>
      <c r="KEU175" s="7"/>
      <c r="KEV175" s="7"/>
      <c r="KEW175" s="7"/>
      <c r="KEX175" s="7"/>
      <c r="KEY175" s="7"/>
      <c r="KEZ175" s="7"/>
      <c r="KFA175" s="7"/>
      <c r="KFB175" s="7"/>
      <c r="KFC175" s="7"/>
      <c r="KFD175" s="7"/>
      <c r="KFE175" s="7"/>
      <c r="KFF175" s="7"/>
      <c r="KFG175" s="7"/>
      <c r="KFH175" s="7"/>
      <c r="KFI175" s="7"/>
      <c r="KFJ175" s="7"/>
      <c r="KFK175" s="7"/>
      <c r="KFL175" s="7"/>
      <c r="KFM175" s="7"/>
      <c r="KFN175" s="7"/>
      <c r="KFO175" s="7"/>
      <c r="KFP175" s="7"/>
      <c r="KFQ175" s="7"/>
      <c r="KFR175" s="7"/>
      <c r="KFS175" s="7"/>
      <c r="KFT175" s="7"/>
      <c r="KFU175" s="7"/>
      <c r="KFV175" s="7"/>
      <c r="KFW175" s="7"/>
      <c r="KFX175" s="7"/>
      <c r="KFY175" s="7"/>
      <c r="KFZ175" s="7"/>
      <c r="KGA175" s="7"/>
      <c r="KGB175" s="7"/>
      <c r="KGC175" s="7"/>
      <c r="KGD175" s="7"/>
      <c r="KGE175" s="7"/>
      <c r="KGF175" s="7"/>
      <c r="KGG175" s="7"/>
      <c r="KGH175" s="7"/>
      <c r="KGI175" s="7"/>
      <c r="KGJ175" s="7"/>
      <c r="KGK175" s="7"/>
      <c r="KGL175" s="7"/>
      <c r="KGM175" s="7"/>
      <c r="KGN175" s="7"/>
      <c r="KGO175" s="7"/>
      <c r="KGP175" s="7"/>
      <c r="KGQ175" s="7"/>
      <c r="KGR175" s="7"/>
      <c r="KGS175" s="7"/>
      <c r="KGT175" s="7"/>
      <c r="KGU175" s="7"/>
      <c r="KGV175" s="7"/>
      <c r="KGW175" s="7"/>
      <c r="KGX175" s="7"/>
      <c r="KGY175" s="7"/>
      <c r="KGZ175" s="7"/>
      <c r="KHA175" s="7"/>
      <c r="KHB175" s="7"/>
      <c r="KHC175" s="7"/>
      <c r="KHD175" s="7"/>
      <c r="KHE175" s="7"/>
      <c r="KHF175" s="7"/>
      <c r="KHG175" s="7"/>
      <c r="KHH175" s="7"/>
      <c r="KHI175" s="7"/>
      <c r="KHJ175" s="7"/>
      <c r="KHK175" s="7"/>
      <c r="KHL175" s="7"/>
      <c r="KHM175" s="7"/>
      <c r="KHN175" s="7"/>
      <c r="KHO175" s="7"/>
      <c r="KHP175" s="7"/>
      <c r="KHQ175" s="7"/>
      <c r="KHR175" s="7"/>
      <c r="KHS175" s="7"/>
      <c r="KHT175" s="7"/>
      <c r="KHU175" s="7"/>
      <c r="KHV175" s="7"/>
      <c r="KHW175" s="7"/>
      <c r="KHX175" s="7"/>
      <c r="KHY175" s="7"/>
      <c r="KHZ175" s="7"/>
      <c r="KIA175" s="7"/>
      <c r="KIB175" s="7"/>
      <c r="KIC175" s="7"/>
      <c r="KID175" s="7"/>
      <c r="KIE175" s="7"/>
      <c r="KIF175" s="7"/>
      <c r="KIG175" s="7"/>
      <c r="KIH175" s="7"/>
      <c r="KII175" s="7"/>
      <c r="KIJ175" s="7"/>
      <c r="KIK175" s="7"/>
      <c r="KIL175" s="7"/>
      <c r="KIM175" s="7"/>
      <c r="KIN175" s="7"/>
      <c r="KIO175" s="7"/>
      <c r="KIP175" s="7"/>
      <c r="KIQ175" s="7"/>
      <c r="KIR175" s="7"/>
      <c r="KIS175" s="7"/>
      <c r="KIT175" s="7"/>
      <c r="KIU175" s="7"/>
      <c r="KIV175" s="7"/>
      <c r="KIW175" s="7"/>
      <c r="KIX175" s="7"/>
      <c r="KIY175" s="7"/>
      <c r="KIZ175" s="7"/>
      <c r="KJA175" s="7"/>
      <c r="KJB175" s="7"/>
      <c r="KJC175" s="7"/>
      <c r="KJD175" s="7"/>
      <c r="KJE175" s="7"/>
      <c r="KJF175" s="7"/>
      <c r="KJG175" s="7"/>
      <c r="KJH175" s="7"/>
      <c r="KJI175" s="7"/>
      <c r="KJJ175" s="7"/>
      <c r="KJK175" s="7"/>
      <c r="KJL175" s="7"/>
      <c r="KJM175" s="7"/>
      <c r="KJN175" s="7"/>
      <c r="KJO175" s="7"/>
      <c r="KJP175" s="7"/>
      <c r="KJQ175" s="7"/>
      <c r="KJR175" s="7"/>
      <c r="KJS175" s="7"/>
      <c r="KJT175" s="7"/>
      <c r="KJU175" s="7"/>
      <c r="KJV175" s="7"/>
      <c r="KJW175" s="7"/>
      <c r="KJX175" s="7"/>
      <c r="KJY175" s="7"/>
      <c r="KJZ175" s="7"/>
      <c r="KKA175" s="7"/>
      <c r="KKB175" s="7"/>
      <c r="KKC175" s="7"/>
      <c r="KKD175" s="7"/>
      <c r="KKE175" s="7"/>
      <c r="KKF175" s="7"/>
      <c r="KKG175" s="7"/>
      <c r="KKH175" s="7"/>
      <c r="KKI175" s="7"/>
      <c r="KKJ175" s="7"/>
      <c r="KKK175" s="7"/>
      <c r="KKL175" s="7"/>
      <c r="KKM175" s="7"/>
      <c r="KKN175" s="7"/>
      <c r="KKO175" s="7"/>
      <c r="KKP175" s="7"/>
      <c r="KKQ175" s="7"/>
      <c r="KKR175" s="7"/>
      <c r="KKS175" s="7"/>
      <c r="KKT175" s="7"/>
      <c r="KKU175" s="7"/>
      <c r="KKV175" s="7"/>
      <c r="KKW175" s="7"/>
      <c r="KKX175" s="7"/>
      <c r="KKY175" s="7"/>
      <c r="KKZ175" s="7"/>
      <c r="KLA175" s="7"/>
      <c r="KLB175" s="7"/>
      <c r="KLC175" s="7"/>
      <c r="KLD175" s="7"/>
      <c r="KLE175" s="7"/>
      <c r="KLF175" s="7"/>
      <c r="KLG175" s="7"/>
      <c r="KLH175" s="7"/>
      <c r="KLI175" s="7"/>
      <c r="KLJ175" s="7"/>
      <c r="KLK175" s="7"/>
      <c r="KLL175" s="7"/>
      <c r="KLM175" s="7"/>
      <c r="KLN175" s="7"/>
      <c r="KLO175" s="7"/>
      <c r="KLP175" s="7"/>
      <c r="KLQ175" s="7"/>
      <c r="KLR175" s="7"/>
      <c r="KLS175" s="7"/>
      <c r="KLT175" s="7"/>
      <c r="KLU175" s="7"/>
      <c r="KLV175" s="7"/>
      <c r="KLW175" s="7"/>
      <c r="KLX175" s="7"/>
      <c r="KLY175" s="7"/>
      <c r="KLZ175" s="7"/>
      <c r="KMA175" s="7"/>
      <c r="KMB175" s="7"/>
      <c r="KMC175" s="7"/>
      <c r="KMD175" s="7"/>
      <c r="KME175" s="7"/>
      <c r="KMF175" s="7"/>
      <c r="KMG175" s="7"/>
      <c r="KMH175" s="7"/>
      <c r="KMI175" s="7"/>
      <c r="KMJ175" s="7"/>
      <c r="KMK175" s="7"/>
      <c r="KML175" s="7"/>
      <c r="KMM175" s="7"/>
      <c r="KMN175" s="7"/>
      <c r="KMO175" s="7"/>
      <c r="KMP175" s="7"/>
      <c r="KMQ175" s="7"/>
      <c r="KMR175" s="7"/>
      <c r="KMS175" s="7"/>
      <c r="KMT175" s="7"/>
      <c r="KMU175" s="7"/>
      <c r="KMV175" s="7"/>
      <c r="KMW175" s="7"/>
      <c r="KMX175" s="7"/>
      <c r="KMY175" s="7"/>
      <c r="KMZ175" s="7"/>
      <c r="KNA175" s="7"/>
      <c r="KNB175" s="7"/>
      <c r="KNC175" s="7"/>
      <c r="KND175" s="7"/>
      <c r="KNE175" s="7"/>
      <c r="KNF175" s="7"/>
      <c r="KNG175" s="7"/>
      <c r="KNH175" s="7"/>
      <c r="KNI175" s="7"/>
      <c r="KNJ175" s="7"/>
      <c r="KNK175" s="7"/>
      <c r="KNL175" s="7"/>
      <c r="KNM175" s="7"/>
      <c r="KNN175" s="7"/>
      <c r="KNO175" s="7"/>
      <c r="KNP175" s="7"/>
      <c r="KNQ175" s="7"/>
      <c r="KNR175" s="7"/>
      <c r="KNS175" s="7"/>
      <c r="KNT175" s="7"/>
      <c r="KNU175" s="7"/>
      <c r="KNV175" s="7"/>
      <c r="KNW175" s="7"/>
      <c r="KNX175" s="7"/>
      <c r="KNY175" s="7"/>
      <c r="KNZ175" s="7"/>
      <c r="KOA175" s="7"/>
      <c r="KOB175" s="7"/>
      <c r="KOC175" s="7"/>
      <c r="KOD175" s="7"/>
      <c r="KOE175" s="7"/>
      <c r="KOF175" s="7"/>
      <c r="KOG175" s="7"/>
      <c r="KOH175" s="7"/>
      <c r="KOI175" s="7"/>
      <c r="KOJ175" s="7"/>
      <c r="KOK175" s="7"/>
      <c r="KOL175" s="7"/>
      <c r="KOM175" s="7"/>
      <c r="KON175" s="7"/>
      <c r="KOO175" s="7"/>
      <c r="KOP175" s="7"/>
      <c r="KOQ175" s="7"/>
      <c r="KOR175" s="7"/>
      <c r="KOS175" s="7"/>
      <c r="KOT175" s="7"/>
      <c r="KOU175" s="7"/>
      <c r="KOV175" s="7"/>
      <c r="KOW175" s="7"/>
      <c r="KOX175" s="7"/>
      <c r="KOY175" s="7"/>
      <c r="KOZ175" s="7"/>
      <c r="KPA175" s="7"/>
      <c r="KPB175" s="7"/>
      <c r="KPC175" s="7"/>
      <c r="KPD175" s="7"/>
      <c r="KPE175" s="7"/>
      <c r="KPF175" s="7"/>
      <c r="KPG175" s="7"/>
      <c r="KPH175" s="7"/>
      <c r="KPI175" s="7"/>
      <c r="KPJ175" s="7"/>
      <c r="KPK175" s="7"/>
      <c r="KPL175" s="7"/>
      <c r="KPM175" s="7"/>
      <c r="KPN175" s="7"/>
      <c r="KPO175" s="7"/>
      <c r="KPP175" s="7"/>
      <c r="KPQ175" s="7"/>
      <c r="KPR175" s="7"/>
      <c r="KPS175" s="7"/>
      <c r="KPT175" s="7"/>
      <c r="KPU175" s="7"/>
      <c r="KPV175" s="7"/>
      <c r="KPW175" s="7"/>
      <c r="KPX175" s="7"/>
      <c r="KPY175" s="7"/>
      <c r="KPZ175" s="7"/>
      <c r="KQA175" s="7"/>
      <c r="KQB175" s="7"/>
      <c r="KQC175" s="7"/>
      <c r="KQD175" s="7"/>
      <c r="KQE175" s="7"/>
      <c r="KQF175" s="7"/>
      <c r="KQG175" s="7"/>
      <c r="KQH175" s="7"/>
      <c r="KQI175" s="7"/>
      <c r="KQJ175" s="7"/>
      <c r="KQK175" s="7"/>
      <c r="KQL175" s="7"/>
      <c r="KQM175" s="7"/>
      <c r="KQN175" s="7"/>
      <c r="KQO175" s="7"/>
      <c r="KQP175" s="7"/>
      <c r="KQQ175" s="7"/>
      <c r="KQR175" s="7"/>
      <c r="KQS175" s="7"/>
      <c r="KQT175" s="7"/>
      <c r="KQU175" s="7"/>
      <c r="KQV175" s="7"/>
      <c r="KQW175" s="7"/>
      <c r="KQX175" s="7"/>
      <c r="KQY175" s="7"/>
      <c r="KQZ175" s="7"/>
      <c r="KRA175" s="7"/>
      <c r="KRB175" s="7"/>
      <c r="KRC175" s="7"/>
      <c r="KRD175" s="7"/>
      <c r="KRE175" s="7"/>
      <c r="KRF175" s="7"/>
      <c r="KRG175" s="7"/>
      <c r="KRH175" s="7"/>
      <c r="KRI175" s="7"/>
      <c r="KRJ175" s="7"/>
      <c r="KRK175" s="7"/>
      <c r="KRL175" s="7"/>
      <c r="KRM175" s="7"/>
      <c r="KRN175" s="7"/>
      <c r="KRO175" s="7"/>
      <c r="KRP175" s="7"/>
      <c r="KRQ175" s="7"/>
      <c r="KRR175" s="7"/>
      <c r="KRS175" s="7"/>
      <c r="KRT175" s="7"/>
      <c r="KRU175" s="7"/>
      <c r="KRV175" s="7"/>
      <c r="KRW175" s="7"/>
      <c r="KRX175" s="7"/>
      <c r="KRY175" s="7"/>
      <c r="KRZ175" s="7"/>
      <c r="KSA175" s="7"/>
      <c r="KSB175" s="7"/>
      <c r="KSC175" s="7"/>
      <c r="KSD175" s="7"/>
      <c r="KSE175" s="7"/>
      <c r="KSF175" s="7"/>
      <c r="KSG175" s="7"/>
      <c r="KSH175" s="7"/>
      <c r="KSI175" s="7"/>
      <c r="KSJ175" s="7"/>
      <c r="KSK175" s="7"/>
      <c r="KSL175" s="7"/>
      <c r="KSM175" s="7"/>
      <c r="KSN175" s="7"/>
      <c r="KSO175" s="7"/>
      <c r="KSP175" s="7"/>
      <c r="KSQ175" s="7"/>
      <c r="KSR175" s="7"/>
      <c r="KSS175" s="7"/>
      <c r="KST175" s="7"/>
      <c r="KSU175" s="7"/>
      <c r="KSV175" s="7"/>
      <c r="KSW175" s="7"/>
      <c r="KSX175" s="7"/>
      <c r="KSY175" s="7"/>
      <c r="KSZ175" s="7"/>
      <c r="KTA175" s="7"/>
      <c r="KTB175" s="7"/>
      <c r="KTC175" s="7"/>
      <c r="KTD175" s="7"/>
      <c r="KTE175" s="7"/>
      <c r="KTF175" s="7"/>
      <c r="KTG175" s="7"/>
      <c r="KTH175" s="7"/>
      <c r="KTI175" s="7"/>
      <c r="KTJ175" s="7"/>
      <c r="KTK175" s="7"/>
      <c r="KTL175" s="7"/>
      <c r="KTM175" s="7"/>
      <c r="KTN175" s="7"/>
      <c r="KTO175" s="7"/>
      <c r="KTP175" s="7"/>
      <c r="KTQ175" s="7"/>
      <c r="KTR175" s="7"/>
      <c r="KTS175" s="7"/>
      <c r="KTT175" s="7"/>
      <c r="KTU175" s="7"/>
      <c r="KTV175" s="7"/>
      <c r="KTW175" s="7"/>
      <c r="KTX175" s="7"/>
      <c r="KTY175" s="7"/>
      <c r="KTZ175" s="7"/>
      <c r="KUA175" s="7"/>
      <c r="KUB175" s="7"/>
      <c r="KUC175" s="7"/>
      <c r="KUD175" s="7"/>
      <c r="KUE175" s="7"/>
      <c r="KUF175" s="7"/>
      <c r="KUG175" s="7"/>
      <c r="KUH175" s="7"/>
      <c r="KUI175" s="7"/>
      <c r="KUJ175" s="7"/>
      <c r="KUK175" s="7"/>
      <c r="KUL175" s="7"/>
      <c r="KUM175" s="7"/>
      <c r="KUN175" s="7"/>
      <c r="KUO175" s="7"/>
      <c r="KUP175" s="7"/>
      <c r="KUQ175" s="7"/>
      <c r="KUR175" s="7"/>
      <c r="KUS175" s="7"/>
      <c r="KUT175" s="7"/>
      <c r="KUU175" s="7"/>
      <c r="KUV175" s="7"/>
      <c r="KUW175" s="7"/>
      <c r="KUX175" s="7"/>
      <c r="KUY175" s="7"/>
      <c r="KUZ175" s="7"/>
      <c r="KVA175" s="7"/>
      <c r="KVB175" s="7"/>
      <c r="KVC175" s="7"/>
      <c r="KVD175" s="7"/>
      <c r="KVE175" s="7"/>
      <c r="KVF175" s="7"/>
      <c r="KVG175" s="7"/>
      <c r="KVH175" s="7"/>
      <c r="KVI175" s="7"/>
      <c r="KVJ175" s="7"/>
      <c r="KVK175" s="7"/>
      <c r="KVL175" s="7"/>
      <c r="KVM175" s="7"/>
      <c r="KVN175" s="7"/>
      <c r="KVO175" s="7"/>
      <c r="KVP175" s="7"/>
      <c r="KVQ175" s="7"/>
      <c r="KVR175" s="7"/>
      <c r="KVS175" s="7"/>
      <c r="KVT175" s="7"/>
      <c r="KVU175" s="7"/>
      <c r="KVV175" s="7"/>
      <c r="KVW175" s="7"/>
      <c r="KVX175" s="7"/>
      <c r="KVY175" s="7"/>
      <c r="KVZ175" s="7"/>
      <c r="KWA175" s="7"/>
      <c r="KWB175" s="7"/>
      <c r="KWC175" s="7"/>
      <c r="KWD175" s="7"/>
      <c r="KWE175" s="7"/>
      <c r="KWF175" s="7"/>
      <c r="KWG175" s="7"/>
      <c r="KWH175" s="7"/>
      <c r="KWI175" s="7"/>
      <c r="KWJ175" s="7"/>
      <c r="KWK175" s="7"/>
      <c r="KWL175" s="7"/>
      <c r="KWM175" s="7"/>
      <c r="KWN175" s="7"/>
      <c r="KWO175" s="7"/>
      <c r="KWP175" s="7"/>
      <c r="KWQ175" s="7"/>
      <c r="KWR175" s="7"/>
      <c r="KWS175" s="7"/>
      <c r="KWT175" s="7"/>
      <c r="KWU175" s="7"/>
      <c r="KWV175" s="7"/>
      <c r="KWW175" s="7"/>
      <c r="KWX175" s="7"/>
      <c r="KWY175" s="7"/>
      <c r="KWZ175" s="7"/>
      <c r="KXA175" s="7"/>
      <c r="KXB175" s="7"/>
      <c r="KXC175" s="7"/>
      <c r="KXD175" s="7"/>
      <c r="KXE175" s="7"/>
      <c r="KXF175" s="7"/>
      <c r="KXG175" s="7"/>
      <c r="KXH175" s="7"/>
      <c r="KXI175" s="7"/>
      <c r="KXJ175" s="7"/>
      <c r="KXK175" s="7"/>
      <c r="KXL175" s="7"/>
      <c r="KXM175" s="7"/>
      <c r="KXN175" s="7"/>
      <c r="KXO175" s="7"/>
      <c r="KXP175" s="7"/>
      <c r="KXQ175" s="7"/>
      <c r="KXR175" s="7"/>
      <c r="KXS175" s="7"/>
      <c r="KXT175" s="7"/>
      <c r="KXU175" s="7"/>
      <c r="KXV175" s="7"/>
      <c r="KXW175" s="7"/>
      <c r="KXX175" s="7"/>
      <c r="KXY175" s="7"/>
      <c r="KXZ175" s="7"/>
      <c r="KYA175" s="7"/>
      <c r="KYB175" s="7"/>
      <c r="KYC175" s="7"/>
      <c r="KYD175" s="7"/>
      <c r="KYE175" s="7"/>
      <c r="KYF175" s="7"/>
      <c r="KYG175" s="7"/>
      <c r="KYH175" s="7"/>
      <c r="KYI175" s="7"/>
      <c r="KYJ175" s="7"/>
      <c r="KYK175" s="7"/>
      <c r="KYL175" s="7"/>
      <c r="KYM175" s="7"/>
      <c r="KYN175" s="7"/>
      <c r="KYO175" s="7"/>
      <c r="KYP175" s="7"/>
      <c r="KYQ175" s="7"/>
      <c r="KYR175" s="7"/>
      <c r="KYS175" s="7"/>
      <c r="KYT175" s="7"/>
      <c r="KYU175" s="7"/>
      <c r="KYV175" s="7"/>
      <c r="KYW175" s="7"/>
      <c r="KYX175" s="7"/>
      <c r="KYY175" s="7"/>
      <c r="KYZ175" s="7"/>
      <c r="KZA175" s="7"/>
      <c r="KZB175" s="7"/>
      <c r="KZC175" s="7"/>
      <c r="KZD175" s="7"/>
      <c r="KZE175" s="7"/>
      <c r="KZF175" s="7"/>
      <c r="KZG175" s="7"/>
      <c r="KZH175" s="7"/>
      <c r="KZI175" s="7"/>
      <c r="KZJ175" s="7"/>
      <c r="KZK175" s="7"/>
      <c r="KZL175" s="7"/>
      <c r="KZM175" s="7"/>
      <c r="KZN175" s="7"/>
      <c r="KZO175" s="7"/>
      <c r="KZP175" s="7"/>
      <c r="KZQ175" s="7"/>
      <c r="KZR175" s="7"/>
      <c r="KZS175" s="7"/>
      <c r="KZT175" s="7"/>
      <c r="KZU175" s="7"/>
      <c r="KZV175" s="7"/>
      <c r="KZW175" s="7"/>
      <c r="KZX175" s="7"/>
      <c r="KZY175" s="7"/>
      <c r="KZZ175" s="7"/>
      <c r="LAA175" s="7"/>
      <c r="LAB175" s="7"/>
      <c r="LAC175" s="7"/>
      <c r="LAD175" s="7"/>
      <c r="LAE175" s="7"/>
      <c r="LAF175" s="7"/>
      <c r="LAG175" s="7"/>
      <c r="LAH175" s="7"/>
      <c r="LAI175" s="7"/>
      <c r="LAJ175" s="7"/>
      <c r="LAK175" s="7"/>
      <c r="LAL175" s="7"/>
      <c r="LAM175" s="7"/>
      <c r="LAN175" s="7"/>
      <c r="LAO175" s="7"/>
      <c r="LAP175" s="7"/>
      <c r="LAQ175" s="7"/>
      <c r="LAR175" s="7"/>
      <c r="LAS175" s="7"/>
      <c r="LAT175" s="7"/>
      <c r="LAU175" s="7"/>
      <c r="LAV175" s="7"/>
      <c r="LAW175" s="7"/>
      <c r="LAX175" s="7"/>
      <c r="LAY175" s="7"/>
      <c r="LAZ175" s="7"/>
      <c r="LBA175" s="7"/>
      <c r="LBB175" s="7"/>
      <c r="LBC175" s="7"/>
      <c r="LBD175" s="7"/>
      <c r="LBE175" s="7"/>
      <c r="LBF175" s="7"/>
      <c r="LBG175" s="7"/>
      <c r="LBH175" s="7"/>
      <c r="LBI175" s="7"/>
      <c r="LBJ175" s="7"/>
      <c r="LBK175" s="7"/>
      <c r="LBL175" s="7"/>
      <c r="LBM175" s="7"/>
      <c r="LBN175" s="7"/>
      <c r="LBO175" s="7"/>
      <c r="LBP175" s="7"/>
      <c r="LBQ175" s="7"/>
      <c r="LBR175" s="7"/>
      <c r="LBS175" s="7"/>
      <c r="LBT175" s="7"/>
      <c r="LBU175" s="7"/>
      <c r="LBV175" s="7"/>
      <c r="LBW175" s="7"/>
      <c r="LBX175" s="7"/>
      <c r="LBY175" s="7"/>
      <c r="LBZ175" s="7"/>
      <c r="LCA175" s="7"/>
      <c r="LCB175" s="7"/>
      <c r="LCC175" s="7"/>
      <c r="LCD175" s="7"/>
      <c r="LCE175" s="7"/>
      <c r="LCF175" s="7"/>
      <c r="LCG175" s="7"/>
      <c r="LCH175" s="7"/>
      <c r="LCI175" s="7"/>
      <c r="LCJ175" s="7"/>
      <c r="LCK175" s="7"/>
      <c r="LCL175" s="7"/>
      <c r="LCM175" s="7"/>
      <c r="LCN175" s="7"/>
      <c r="LCO175" s="7"/>
      <c r="LCP175" s="7"/>
      <c r="LCQ175" s="7"/>
      <c r="LCR175" s="7"/>
      <c r="LCS175" s="7"/>
      <c r="LCT175" s="7"/>
      <c r="LCU175" s="7"/>
      <c r="LCV175" s="7"/>
      <c r="LCW175" s="7"/>
      <c r="LCX175" s="7"/>
      <c r="LCY175" s="7"/>
      <c r="LCZ175" s="7"/>
      <c r="LDA175" s="7"/>
      <c r="LDB175" s="7"/>
      <c r="LDC175" s="7"/>
      <c r="LDD175" s="7"/>
      <c r="LDE175" s="7"/>
      <c r="LDF175" s="7"/>
      <c r="LDG175" s="7"/>
      <c r="LDH175" s="7"/>
      <c r="LDI175" s="7"/>
      <c r="LDJ175" s="7"/>
      <c r="LDK175" s="7"/>
      <c r="LDL175" s="7"/>
      <c r="LDM175" s="7"/>
      <c r="LDN175" s="7"/>
      <c r="LDO175" s="7"/>
      <c r="LDP175" s="7"/>
      <c r="LDQ175" s="7"/>
      <c r="LDR175" s="7"/>
      <c r="LDS175" s="7"/>
      <c r="LDT175" s="7"/>
      <c r="LDU175" s="7"/>
      <c r="LDV175" s="7"/>
      <c r="LDW175" s="7"/>
      <c r="LDX175" s="7"/>
      <c r="LDY175" s="7"/>
      <c r="LDZ175" s="7"/>
      <c r="LEA175" s="7"/>
      <c r="LEB175" s="7"/>
      <c r="LEC175" s="7"/>
      <c r="LED175" s="7"/>
      <c r="LEE175" s="7"/>
      <c r="LEF175" s="7"/>
      <c r="LEG175" s="7"/>
      <c r="LEH175" s="7"/>
      <c r="LEI175" s="7"/>
      <c r="LEJ175" s="7"/>
      <c r="LEK175" s="7"/>
      <c r="LEL175" s="7"/>
      <c r="LEM175" s="7"/>
      <c r="LEN175" s="7"/>
      <c r="LEO175" s="7"/>
      <c r="LEP175" s="7"/>
      <c r="LEQ175" s="7"/>
      <c r="LER175" s="7"/>
      <c r="LES175" s="7"/>
      <c r="LET175" s="7"/>
      <c r="LEU175" s="7"/>
      <c r="LEV175" s="7"/>
      <c r="LEW175" s="7"/>
      <c r="LEX175" s="7"/>
      <c r="LEY175" s="7"/>
      <c r="LEZ175" s="7"/>
      <c r="LFA175" s="7"/>
      <c r="LFB175" s="7"/>
      <c r="LFC175" s="7"/>
      <c r="LFD175" s="7"/>
      <c r="LFE175" s="7"/>
      <c r="LFF175" s="7"/>
      <c r="LFG175" s="7"/>
      <c r="LFH175" s="7"/>
      <c r="LFI175" s="7"/>
      <c r="LFJ175" s="7"/>
      <c r="LFK175" s="7"/>
      <c r="LFL175" s="7"/>
      <c r="LFM175" s="7"/>
      <c r="LFN175" s="7"/>
      <c r="LFO175" s="7"/>
      <c r="LFP175" s="7"/>
      <c r="LFQ175" s="7"/>
      <c r="LFR175" s="7"/>
      <c r="LFS175" s="7"/>
      <c r="LFT175" s="7"/>
      <c r="LFU175" s="7"/>
      <c r="LFV175" s="7"/>
      <c r="LFW175" s="7"/>
      <c r="LFX175" s="7"/>
      <c r="LFY175" s="7"/>
      <c r="LFZ175" s="7"/>
      <c r="LGA175" s="7"/>
      <c r="LGB175" s="7"/>
      <c r="LGC175" s="7"/>
      <c r="LGD175" s="7"/>
      <c r="LGE175" s="7"/>
      <c r="LGF175" s="7"/>
      <c r="LGG175" s="7"/>
      <c r="LGH175" s="7"/>
      <c r="LGI175" s="7"/>
      <c r="LGJ175" s="7"/>
      <c r="LGK175" s="7"/>
      <c r="LGL175" s="7"/>
      <c r="LGM175" s="7"/>
      <c r="LGN175" s="7"/>
      <c r="LGO175" s="7"/>
      <c r="LGP175" s="7"/>
      <c r="LGQ175" s="7"/>
      <c r="LGR175" s="7"/>
      <c r="LGS175" s="7"/>
      <c r="LGT175" s="7"/>
      <c r="LGU175" s="7"/>
      <c r="LGV175" s="7"/>
      <c r="LGW175" s="7"/>
      <c r="LGX175" s="7"/>
      <c r="LGY175" s="7"/>
      <c r="LGZ175" s="7"/>
      <c r="LHA175" s="7"/>
      <c r="LHB175" s="7"/>
      <c r="LHC175" s="7"/>
      <c r="LHD175" s="7"/>
      <c r="LHE175" s="7"/>
      <c r="LHF175" s="7"/>
      <c r="LHG175" s="7"/>
      <c r="LHH175" s="7"/>
      <c r="LHI175" s="7"/>
      <c r="LHJ175" s="7"/>
      <c r="LHK175" s="7"/>
      <c r="LHL175" s="7"/>
      <c r="LHM175" s="7"/>
      <c r="LHN175" s="7"/>
      <c r="LHO175" s="7"/>
      <c r="LHP175" s="7"/>
      <c r="LHQ175" s="7"/>
      <c r="LHR175" s="7"/>
      <c r="LHS175" s="7"/>
      <c r="LHT175" s="7"/>
      <c r="LHU175" s="7"/>
      <c r="LHV175" s="7"/>
      <c r="LHW175" s="7"/>
      <c r="LHX175" s="7"/>
      <c r="LHY175" s="7"/>
      <c r="LHZ175" s="7"/>
      <c r="LIA175" s="7"/>
      <c r="LIB175" s="7"/>
      <c r="LIC175" s="7"/>
      <c r="LID175" s="7"/>
      <c r="LIE175" s="7"/>
      <c r="LIF175" s="7"/>
      <c r="LIG175" s="7"/>
      <c r="LIH175" s="7"/>
      <c r="LII175" s="7"/>
      <c r="LIJ175" s="7"/>
      <c r="LIK175" s="7"/>
      <c r="LIL175" s="7"/>
      <c r="LIM175" s="7"/>
      <c r="LIN175" s="7"/>
      <c r="LIO175" s="7"/>
      <c r="LIP175" s="7"/>
      <c r="LIQ175" s="7"/>
      <c r="LIR175" s="7"/>
      <c r="LIS175" s="7"/>
      <c r="LIT175" s="7"/>
      <c r="LIU175" s="7"/>
      <c r="LIV175" s="7"/>
      <c r="LIW175" s="7"/>
      <c r="LIX175" s="7"/>
      <c r="LIY175" s="7"/>
      <c r="LIZ175" s="7"/>
      <c r="LJA175" s="7"/>
      <c r="LJB175" s="7"/>
      <c r="LJC175" s="7"/>
      <c r="LJD175" s="7"/>
      <c r="LJE175" s="7"/>
      <c r="LJF175" s="7"/>
      <c r="LJG175" s="7"/>
      <c r="LJH175" s="7"/>
      <c r="LJI175" s="7"/>
      <c r="LJJ175" s="7"/>
      <c r="LJK175" s="7"/>
      <c r="LJL175" s="7"/>
      <c r="LJM175" s="7"/>
      <c r="LJN175" s="7"/>
      <c r="LJO175" s="7"/>
      <c r="LJP175" s="7"/>
      <c r="LJQ175" s="7"/>
      <c r="LJR175" s="7"/>
      <c r="LJS175" s="7"/>
      <c r="LJT175" s="7"/>
      <c r="LJU175" s="7"/>
      <c r="LJV175" s="7"/>
      <c r="LJW175" s="7"/>
      <c r="LJX175" s="7"/>
      <c r="LJY175" s="7"/>
      <c r="LJZ175" s="7"/>
      <c r="LKA175" s="7"/>
      <c r="LKB175" s="7"/>
      <c r="LKC175" s="7"/>
      <c r="LKD175" s="7"/>
      <c r="LKE175" s="7"/>
      <c r="LKF175" s="7"/>
      <c r="LKG175" s="7"/>
      <c r="LKH175" s="7"/>
      <c r="LKI175" s="7"/>
      <c r="LKJ175" s="7"/>
      <c r="LKK175" s="7"/>
      <c r="LKL175" s="7"/>
      <c r="LKM175" s="7"/>
      <c r="LKN175" s="7"/>
      <c r="LKO175" s="7"/>
      <c r="LKP175" s="7"/>
      <c r="LKQ175" s="7"/>
      <c r="LKR175" s="7"/>
      <c r="LKS175" s="7"/>
      <c r="LKT175" s="7"/>
      <c r="LKU175" s="7"/>
      <c r="LKV175" s="7"/>
      <c r="LKW175" s="7"/>
      <c r="LKX175" s="7"/>
      <c r="LKY175" s="7"/>
      <c r="LKZ175" s="7"/>
      <c r="LLA175" s="7"/>
      <c r="LLB175" s="7"/>
      <c r="LLC175" s="7"/>
      <c r="LLD175" s="7"/>
      <c r="LLE175" s="7"/>
      <c r="LLF175" s="7"/>
      <c r="LLG175" s="7"/>
      <c r="LLH175" s="7"/>
      <c r="LLI175" s="7"/>
      <c r="LLJ175" s="7"/>
      <c r="LLK175" s="7"/>
      <c r="LLL175" s="7"/>
      <c r="LLM175" s="7"/>
      <c r="LLN175" s="7"/>
      <c r="LLO175" s="7"/>
      <c r="LLP175" s="7"/>
      <c r="LLQ175" s="7"/>
      <c r="LLR175" s="7"/>
      <c r="LLS175" s="7"/>
      <c r="LLT175" s="7"/>
      <c r="LLU175" s="7"/>
      <c r="LLV175" s="7"/>
      <c r="LLW175" s="7"/>
      <c r="LLX175" s="7"/>
      <c r="LLY175" s="7"/>
      <c r="LLZ175" s="7"/>
      <c r="LMA175" s="7"/>
      <c r="LMB175" s="7"/>
      <c r="LMC175" s="7"/>
      <c r="LMD175" s="7"/>
      <c r="LME175" s="7"/>
      <c r="LMF175" s="7"/>
      <c r="LMG175" s="7"/>
      <c r="LMH175" s="7"/>
      <c r="LMI175" s="7"/>
      <c r="LMJ175" s="7"/>
      <c r="LMK175" s="7"/>
      <c r="LML175" s="7"/>
      <c r="LMM175" s="7"/>
      <c r="LMN175" s="7"/>
      <c r="LMO175" s="7"/>
      <c r="LMP175" s="7"/>
      <c r="LMQ175" s="7"/>
      <c r="LMR175" s="7"/>
      <c r="LMS175" s="7"/>
      <c r="LMT175" s="7"/>
      <c r="LMU175" s="7"/>
      <c r="LMV175" s="7"/>
      <c r="LMW175" s="7"/>
      <c r="LMX175" s="7"/>
      <c r="LMY175" s="7"/>
      <c r="LMZ175" s="7"/>
      <c r="LNA175" s="7"/>
      <c r="LNB175" s="7"/>
      <c r="LNC175" s="7"/>
      <c r="LND175" s="7"/>
      <c r="LNE175" s="7"/>
      <c r="LNF175" s="7"/>
      <c r="LNG175" s="7"/>
      <c r="LNH175" s="7"/>
      <c r="LNI175" s="7"/>
      <c r="LNJ175" s="7"/>
      <c r="LNK175" s="7"/>
      <c r="LNL175" s="7"/>
      <c r="LNM175" s="7"/>
      <c r="LNN175" s="7"/>
      <c r="LNO175" s="7"/>
      <c r="LNP175" s="7"/>
      <c r="LNQ175" s="7"/>
      <c r="LNR175" s="7"/>
      <c r="LNS175" s="7"/>
      <c r="LNT175" s="7"/>
      <c r="LNU175" s="7"/>
      <c r="LNV175" s="7"/>
      <c r="LNW175" s="7"/>
      <c r="LNX175" s="7"/>
      <c r="LNY175" s="7"/>
      <c r="LNZ175" s="7"/>
      <c r="LOA175" s="7"/>
      <c r="LOB175" s="7"/>
      <c r="LOC175" s="7"/>
      <c r="LOD175" s="7"/>
      <c r="LOE175" s="7"/>
      <c r="LOF175" s="7"/>
      <c r="LOG175" s="7"/>
      <c r="LOH175" s="7"/>
      <c r="LOI175" s="7"/>
      <c r="LOJ175" s="7"/>
      <c r="LOK175" s="7"/>
      <c r="LOL175" s="7"/>
      <c r="LOM175" s="7"/>
      <c r="LON175" s="7"/>
      <c r="LOO175" s="7"/>
      <c r="LOP175" s="7"/>
      <c r="LOQ175" s="7"/>
      <c r="LOR175" s="7"/>
      <c r="LOS175" s="7"/>
      <c r="LOT175" s="7"/>
      <c r="LOU175" s="7"/>
      <c r="LOV175" s="7"/>
      <c r="LOW175" s="7"/>
      <c r="LOX175" s="7"/>
      <c r="LOY175" s="7"/>
      <c r="LOZ175" s="7"/>
      <c r="LPA175" s="7"/>
      <c r="LPB175" s="7"/>
      <c r="LPC175" s="7"/>
      <c r="LPD175" s="7"/>
      <c r="LPE175" s="7"/>
      <c r="LPF175" s="7"/>
      <c r="LPG175" s="7"/>
      <c r="LPH175" s="7"/>
      <c r="LPI175" s="7"/>
      <c r="LPJ175" s="7"/>
      <c r="LPK175" s="7"/>
      <c r="LPL175" s="7"/>
      <c r="LPM175" s="7"/>
      <c r="LPN175" s="7"/>
      <c r="LPO175" s="7"/>
      <c r="LPP175" s="7"/>
      <c r="LPQ175" s="7"/>
      <c r="LPR175" s="7"/>
      <c r="LPS175" s="7"/>
      <c r="LPT175" s="7"/>
      <c r="LPU175" s="7"/>
      <c r="LPV175" s="7"/>
      <c r="LPW175" s="7"/>
      <c r="LPX175" s="7"/>
      <c r="LPY175" s="7"/>
      <c r="LPZ175" s="7"/>
      <c r="LQA175" s="7"/>
      <c r="LQB175" s="7"/>
      <c r="LQC175" s="7"/>
      <c r="LQD175" s="7"/>
      <c r="LQE175" s="7"/>
      <c r="LQF175" s="7"/>
      <c r="LQG175" s="7"/>
      <c r="LQH175" s="7"/>
      <c r="LQI175" s="7"/>
      <c r="LQJ175" s="7"/>
      <c r="LQK175" s="7"/>
      <c r="LQL175" s="7"/>
      <c r="LQM175" s="7"/>
      <c r="LQN175" s="7"/>
      <c r="LQO175" s="7"/>
      <c r="LQP175" s="7"/>
      <c r="LQQ175" s="7"/>
      <c r="LQR175" s="7"/>
      <c r="LQS175" s="7"/>
      <c r="LQT175" s="7"/>
      <c r="LQU175" s="7"/>
      <c r="LQV175" s="7"/>
      <c r="LQW175" s="7"/>
      <c r="LQX175" s="7"/>
      <c r="LQY175" s="7"/>
      <c r="LQZ175" s="7"/>
      <c r="LRA175" s="7"/>
      <c r="LRB175" s="7"/>
      <c r="LRC175" s="7"/>
      <c r="LRD175" s="7"/>
      <c r="LRE175" s="7"/>
      <c r="LRF175" s="7"/>
      <c r="LRG175" s="7"/>
      <c r="LRH175" s="7"/>
      <c r="LRI175" s="7"/>
      <c r="LRJ175" s="7"/>
      <c r="LRK175" s="7"/>
      <c r="LRL175" s="7"/>
      <c r="LRM175" s="7"/>
      <c r="LRN175" s="7"/>
      <c r="LRO175" s="7"/>
      <c r="LRP175" s="7"/>
      <c r="LRQ175" s="7"/>
      <c r="LRR175" s="7"/>
      <c r="LRS175" s="7"/>
      <c r="LRT175" s="7"/>
      <c r="LRU175" s="7"/>
      <c r="LRV175" s="7"/>
      <c r="LRW175" s="7"/>
      <c r="LRX175" s="7"/>
      <c r="LRY175" s="7"/>
      <c r="LRZ175" s="7"/>
      <c r="LSA175" s="7"/>
      <c r="LSB175" s="7"/>
      <c r="LSC175" s="7"/>
      <c r="LSD175" s="7"/>
      <c r="LSE175" s="7"/>
      <c r="LSF175" s="7"/>
      <c r="LSG175" s="7"/>
      <c r="LSH175" s="7"/>
      <c r="LSI175" s="7"/>
      <c r="LSJ175" s="7"/>
      <c r="LSK175" s="7"/>
      <c r="LSL175" s="7"/>
      <c r="LSM175" s="7"/>
      <c r="LSN175" s="7"/>
      <c r="LSO175" s="7"/>
      <c r="LSP175" s="7"/>
      <c r="LSQ175" s="7"/>
      <c r="LSR175" s="7"/>
      <c r="LSS175" s="7"/>
      <c r="LST175" s="7"/>
      <c r="LSU175" s="7"/>
      <c r="LSV175" s="7"/>
      <c r="LSW175" s="7"/>
      <c r="LSX175" s="7"/>
      <c r="LSY175" s="7"/>
      <c r="LSZ175" s="7"/>
      <c r="LTA175" s="7"/>
      <c r="LTB175" s="7"/>
      <c r="LTC175" s="7"/>
      <c r="LTD175" s="7"/>
      <c r="LTE175" s="7"/>
      <c r="LTF175" s="7"/>
      <c r="LTG175" s="7"/>
      <c r="LTH175" s="7"/>
      <c r="LTI175" s="7"/>
      <c r="LTJ175" s="7"/>
      <c r="LTK175" s="7"/>
      <c r="LTL175" s="7"/>
      <c r="LTM175" s="7"/>
      <c r="LTN175" s="7"/>
      <c r="LTO175" s="7"/>
      <c r="LTP175" s="7"/>
      <c r="LTQ175" s="7"/>
      <c r="LTR175" s="7"/>
      <c r="LTS175" s="7"/>
      <c r="LTT175" s="7"/>
      <c r="LTU175" s="7"/>
      <c r="LTV175" s="7"/>
      <c r="LTW175" s="7"/>
      <c r="LTX175" s="7"/>
      <c r="LTY175" s="7"/>
      <c r="LTZ175" s="7"/>
      <c r="LUA175" s="7"/>
      <c r="LUB175" s="7"/>
      <c r="LUC175" s="7"/>
      <c r="LUD175" s="7"/>
      <c r="LUE175" s="7"/>
      <c r="LUF175" s="7"/>
      <c r="LUG175" s="7"/>
      <c r="LUH175" s="7"/>
      <c r="LUI175" s="7"/>
      <c r="LUJ175" s="7"/>
      <c r="LUK175" s="7"/>
      <c r="LUL175" s="7"/>
      <c r="LUM175" s="7"/>
      <c r="LUN175" s="7"/>
      <c r="LUO175" s="7"/>
      <c r="LUP175" s="7"/>
      <c r="LUQ175" s="7"/>
      <c r="LUR175" s="7"/>
      <c r="LUS175" s="7"/>
      <c r="LUT175" s="7"/>
      <c r="LUU175" s="7"/>
      <c r="LUV175" s="7"/>
      <c r="LUW175" s="7"/>
      <c r="LUX175" s="7"/>
      <c r="LUY175" s="7"/>
      <c r="LUZ175" s="7"/>
      <c r="LVA175" s="7"/>
      <c r="LVB175" s="7"/>
      <c r="LVC175" s="7"/>
      <c r="LVD175" s="7"/>
      <c r="LVE175" s="7"/>
      <c r="LVF175" s="7"/>
      <c r="LVG175" s="7"/>
      <c r="LVH175" s="7"/>
      <c r="LVI175" s="7"/>
      <c r="LVJ175" s="7"/>
      <c r="LVK175" s="7"/>
      <c r="LVL175" s="7"/>
      <c r="LVM175" s="7"/>
      <c r="LVN175" s="7"/>
      <c r="LVO175" s="7"/>
      <c r="LVP175" s="7"/>
      <c r="LVQ175" s="7"/>
      <c r="LVR175" s="7"/>
      <c r="LVS175" s="7"/>
      <c r="LVT175" s="7"/>
      <c r="LVU175" s="7"/>
      <c r="LVV175" s="7"/>
      <c r="LVW175" s="7"/>
      <c r="LVX175" s="7"/>
      <c r="LVY175" s="7"/>
      <c r="LVZ175" s="7"/>
      <c r="LWA175" s="7"/>
      <c r="LWB175" s="7"/>
      <c r="LWC175" s="7"/>
      <c r="LWD175" s="7"/>
      <c r="LWE175" s="7"/>
      <c r="LWF175" s="7"/>
      <c r="LWG175" s="7"/>
      <c r="LWH175" s="7"/>
      <c r="LWI175" s="7"/>
      <c r="LWJ175" s="7"/>
      <c r="LWK175" s="7"/>
      <c r="LWL175" s="7"/>
      <c r="LWM175" s="7"/>
      <c r="LWN175" s="7"/>
      <c r="LWO175" s="7"/>
      <c r="LWP175" s="7"/>
      <c r="LWQ175" s="7"/>
      <c r="LWR175" s="7"/>
      <c r="LWS175" s="7"/>
      <c r="LWT175" s="7"/>
      <c r="LWU175" s="7"/>
      <c r="LWV175" s="7"/>
      <c r="LWW175" s="7"/>
      <c r="LWX175" s="7"/>
      <c r="LWY175" s="7"/>
      <c r="LWZ175" s="7"/>
      <c r="LXA175" s="7"/>
      <c r="LXB175" s="7"/>
      <c r="LXC175" s="7"/>
      <c r="LXD175" s="7"/>
      <c r="LXE175" s="7"/>
      <c r="LXF175" s="7"/>
      <c r="LXG175" s="7"/>
      <c r="LXH175" s="7"/>
      <c r="LXI175" s="7"/>
      <c r="LXJ175" s="7"/>
      <c r="LXK175" s="7"/>
      <c r="LXL175" s="7"/>
      <c r="LXM175" s="7"/>
      <c r="LXN175" s="7"/>
      <c r="LXO175" s="7"/>
      <c r="LXP175" s="7"/>
      <c r="LXQ175" s="7"/>
      <c r="LXR175" s="7"/>
      <c r="LXS175" s="7"/>
      <c r="LXT175" s="7"/>
      <c r="LXU175" s="7"/>
      <c r="LXV175" s="7"/>
      <c r="LXW175" s="7"/>
      <c r="LXX175" s="7"/>
      <c r="LXY175" s="7"/>
      <c r="LXZ175" s="7"/>
      <c r="LYA175" s="7"/>
      <c r="LYB175" s="7"/>
      <c r="LYC175" s="7"/>
      <c r="LYD175" s="7"/>
      <c r="LYE175" s="7"/>
      <c r="LYF175" s="7"/>
      <c r="LYG175" s="7"/>
      <c r="LYH175" s="7"/>
      <c r="LYI175" s="7"/>
      <c r="LYJ175" s="7"/>
      <c r="LYK175" s="7"/>
      <c r="LYL175" s="7"/>
      <c r="LYM175" s="7"/>
      <c r="LYN175" s="7"/>
      <c r="LYO175" s="7"/>
      <c r="LYP175" s="7"/>
      <c r="LYQ175" s="7"/>
      <c r="LYR175" s="7"/>
      <c r="LYS175" s="7"/>
      <c r="LYT175" s="7"/>
      <c r="LYU175" s="7"/>
      <c r="LYV175" s="7"/>
      <c r="LYW175" s="7"/>
      <c r="LYX175" s="7"/>
      <c r="LYY175" s="7"/>
      <c r="LYZ175" s="7"/>
      <c r="LZA175" s="7"/>
      <c r="LZB175" s="7"/>
      <c r="LZC175" s="7"/>
      <c r="LZD175" s="7"/>
      <c r="LZE175" s="7"/>
      <c r="LZF175" s="7"/>
      <c r="LZG175" s="7"/>
      <c r="LZH175" s="7"/>
      <c r="LZI175" s="7"/>
      <c r="LZJ175" s="7"/>
      <c r="LZK175" s="7"/>
      <c r="LZL175" s="7"/>
      <c r="LZM175" s="7"/>
      <c r="LZN175" s="7"/>
      <c r="LZO175" s="7"/>
      <c r="LZP175" s="7"/>
      <c r="LZQ175" s="7"/>
      <c r="LZR175" s="7"/>
      <c r="LZS175" s="7"/>
      <c r="LZT175" s="7"/>
      <c r="LZU175" s="7"/>
      <c r="LZV175" s="7"/>
      <c r="LZW175" s="7"/>
      <c r="LZX175" s="7"/>
      <c r="LZY175" s="7"/>
      <c r="LZZ175" s="7"/>
      <c r="MAA175" s="7"/>
      <c r="MAB175" s="7"/>
      <c r="MAC175" s="7"/>
      <c r="MAD175" s="7"/>
      <c r="MAE175" s="7"/>
      <c r="MAF175" s="7"/>
      <c r="MAG175" s="7"/>
      <c r="MAH175" s="7"/>
      <c r="MAI175" s="7"/>
      <c r="MAJ175" s="7"/>
      <c r="MAK175" s="7"/>
      <c r="MAL175" s="7"/>
      <c r="MAM175" s="7"/>
      <c r="MAN175" s="7"/>
      <c r="MAO175" s="7"/>
      <c r="MAP175" s="7"/>
      <c r="MAQ175" s="7"/>
      <c r="MAR175" s="7"/>
      <c r="MAS175" s="7"/>
      <c r="MAT175" s="7"/>
      <c r="MAU175" s="7"/>
      <c r="MAV175" s="7"/>
      <c r="MAW175" s="7"/>
      <c r="MAX175" s="7"/>
      <c r="MAY175" s="7"/>
      <c r="MAZ175" s="7"/>
      <c r="MBA175" s="7"/>
      <c r="MBB175" s="7"/>
      <c r="MBC175" s="7"/>
      <c r="MBD175" s="7"/>
      <c r="MBE175" s="7"/>
      <c r="MBF175" s="7"/>
      <c r="MBG175" s="7"/>
      <c r="MBH175" s="7"/>
      <c r="MBI175" s="7"/>
      <c r="MBJ175" s="7"/>
      <c r="MBK175" s="7"/>
      <c r="MBL175" s="7"/>
      <c r="MBM175" s="7"/>
      <c r="MBN175" s="7"/>
      <c r="MBO175" s="7"/>
      <c r="MBP175" s="7"/>
      <c r="MBQ175" s="7"/>
      <c r="MBR175" s="7"/>
      <c r="MBS175" s="7"/>
      <c r="MBT175" s="7"/>
      <c r="MBU175" s="7"/>
      <c r="MBV175" s="7"/>
      <c r="MBW175" s="7"/>
      <c r="MBX175" s="7"/>
      <c r="MBY175" s="7"/>
      <c r="MBZ175" s="7"/>
      <c r="MCA175" s="7"/>
      <c r="MCB175" s="7"/>
      <c r="MCC175" s="7"/>
      <c r="MCD175" s="7"/>
      <c r="MCE175" s="7"/>
      <c r="MCF175" s="7"/>
      <c r="MCG175" s="7"/>
      <c r="MCH175" s="7"/>
      <c r="MCI175" s="7"/>
      <c r="MCJ175" s="7"/>
      <c r="MCK175" s="7"/>
      <c r="MCL175" s="7"/>
      <c r="MCM175" s="7"/>
      <c r="MCN175" s="7"/>
      <c r="MCO175" s="7"/>
      <c r="MCP175" s="7"/>
      <c r="MCQ175" s="7"/>
      <c r="MCR175" s="7"/>
      <c r="MCS175" s="7"/>
      <c r="MCT175" s="7"/>
      <c r="MCU175" s="7"/>
      <c r="MCV175" s="7"/>
      <c r="MCW175" s="7"/>
      <c r="MCX175" s="7"/>
      <c r="MCY175" s="7"/>
      <c r="MCZ175" s="7"/>
      <c r="MDA175" s="7"/>
      <c r="MDB175" s="7"/>
      <c r="MDC175" s="7"/>
      <c r="MDD175" s="7"/>
      <c r="MDE175" s="7"/>
      <c r="MDF175" s="7"/>
      <c r="MDG175" s="7"/>
      <c r="MDH175" s="7"/>
      <c r="MDI175" s="7"/>
      <c r="MDJ175" s="7"/>
      <c r="MDK175" s="7"/>
      <c r="MDL175" s="7"/>
      <c r="MDM175" s="7"/>
      <c r="MDN175" s="7"/>
      <c r="MDO175" s="7"/>
      <c r="MDP175" s="7"/>
      <c r="MDQ175" s="7"/>
      <c r="MDR175" s="7"/>
      <c r="MDS175" s="7"/>
      <c r="MDT175" s="7"/>
      <c r="MDU175" s="7"/>
      <c r="MDV175" s="7"/>
      <c r="MDW175" s="7"/>
      <c r="MDX175" s="7"/>
      <c r="MDY175" s="7"/>
      <c r="MDZ175" s="7"/>
      <c r="MEA175" s="7"/>
      <c r="MEB175" s="7"/>
      <c r="MEC175" s="7"/>
      <c r="MED175" s="7"/>
      <c r="MEE175" s="7"/>
      <c r="MEF175" s="7"/>
      <c r="MEG175" s="7"/>
      <c r="MEH175" s="7"/>
      <c r="MEI175" s="7"/>
      <c r="MEJ175" s="7"/>
      <c r="MEK175" s="7"/>
      <c r="MEL175" s="7"/>
      <c r="MEM175" s="7"/>
      <c r="MEN175" s="7"/>
      <c r="MEO175" s="7"/>
      <c r="MEP175" s="7"/>
      <c r="MEQ175" s="7"/>
      <c r="MER175" s="7"/>
      <c r="MES175" s="7"/>
      <c r="MET175" s="7"/>
      <c r="MEU175" s="7"/>
      <c r="MEV175" s="7"/>
      <c r="MEW175" s="7"/>
      <c r="MEX175" s="7"/>
      <c r="MEY175" s="7"/>
      <c r="MEZ175" s="7"/>
      <c r="MFA175" s="7"/>
      <c r="MFB175" s="7"/>
      <c r="MFC175" s="7"/>
      <c r="MFD175" s="7"/>
      <c r="MFE175" s="7"/>
      <c r="MFF175" s="7"/>
      <c r="MFG175" s="7"/>
      <c r="MFH175" s="7"/>
      <c r="MFI175" s="7"/>
      <c r="MFJ175" s="7"/>
      <c r="MFK175" s="7"/>
      <c r="MFL175" s="7"/>
      <c r="MFM175" s="7"/>
      <c r="MFN175" s="7"/>
      <c r="MFO175" s="7"/>
      <c r="MFP175" s="7"/>
      <c r="MFQ175" s="7"/>
      <c r="MFR175" s="7"/>
      <c r="MFS175" s="7"/>
      <c r="MFT175" s="7"/>
      <c r="MFU175" s="7"/>
      <c r="MFV175" s="7"/>
      <c r="MFW175" s="7"/>
      <c r="MFX175" s="7"/>
      <c r="MFY175" s="7"/>
      <c r="MFZ175" s="7"/>
      <c r="MGA175" s="7"/>
      <c r="MGB175" s="7"/>
      <c r="MGC175" s="7"/>
      <c r="MGD175" s="7"/>
      <c r="MGE175" s="7"/>
      <c r="MGF175" s="7"/>
      <c r="MGG175" s="7"/>
      <c r="MGH175" s="7"/>
      <c r="MGI175" s="7"/>
      <c r="MGJ175" s="7"/>
      <c r="MGK175" s="7"/>
      <c r="MGL175" s="7"/>
      <c r="MGM175" s="7"/>
      <c r="MGN175" s="7"/>
      <c r="MGO175" s="7"/>
      <c r="MGP175" s="7"/>
      <c r="MGQ175" s="7"/>
      <c r="MGR175" s="7"/>
      <c r="MGS175" s="7"/>
      <c r="MGT175" s="7"/>
      <c r="MGU175" s="7"/>
      <c r="MGV175" s="7"/>
      <c r="MGW175" s="7"/>
      <c r="MGX175" s="7"/>
      <c r="MGY175" s="7"/>
      <c r="MGZ175" s="7"/>
      <c r="MHA175" s="7"/>
      <c r="MHB175" s="7"/>
      <c r="MHC175" s="7"/>
      <c r="MHD175" s="7"/>
      <c r="MHE175" s="7"/>
      <c r="MHF175" s="7"/>
      <c r="MHG175" s="7"/>
      <c r="MHH175" s="7"/>
      <c r="MHI175" s="7"/>
      <c r="MHJ175" s="7"/>
      <c r="MHK175" s="7"/>
      <c r="MHL175" s="7"/>
      <c r="MHM175" s="7"/>
      <c r="MHN175" s="7"/>
      <c r="MHO175" s="7"/>
      <c r="MHP175" s="7"/>
      <c r="MHQ175" s="7"/>
      <c r="MHR175" s="7"/>
      <c r="MHS175" s="7"/>
      <c r="MHT175" s="7"/>
      <c r="MHU175" s="7"/>
      <c r="MHV175" s="7"/>
      <c r="MHW175" s="7"/>
      <c r="MHX175" s="7"/>
      <c r="MHY175" s="7"/>
      <c r="MHZ175" s="7"/>
      <c r="MIA175" s="7"/>
      <c r="MIB175" s="7"/>
      <c r="MIC175" s="7"/>
      <c r="MID175" s="7"/>
      <c r="MIE175" s="7"/>
      <c r="MIF175" s="7"/>
      <c r="MIG175" s="7"/>
      <c r="MIH175" s="7"/>
      <c r="MII175" s="7"/>
      <c r="MIJ175" s="7"/>
      <c r="MIK175" s="7"/>
      <c r="MIL175" s="7"/>
      <c r="MIM175" s="7"/>
      <c r="MIN175" s="7"/>
      <c r="MIO175" s="7"/>
      <c r="MIP175" s="7"/>
      <c r="MIQ175" s="7"/>
      <c r="MIR175" s="7"/>
      <c r="MIS175" s="7"/>
      <c r="MIT175" s="7"/>
      <c r="MIU175" s="7"/>
      <c r="MIV175" s="7"/>
      <c r="MIW175" s="7"/>
      <c r="MIX175" s="7"/>
      <c r="MIY175" s="7"/>
      <c r="MIZ175" s="7"/>
      <c r="MJA175" s="7"/>
      <c r="MJB175" s="7"/>
      <c r="MJC175" s="7"/>
      <c r="MJD175" s="7"/>
      <c r="MJE175" s="7"/>
      <c r="MJF175" s="7"/>
      <c r="MJG175" s="7"/>
      <c r="MJH175" s="7"/>
      <c r="MJI175" s="7"/>
      <c r="MJJ175" s="7"/>
      <c r="MJK175" s="7"/>
      <c r="MJL175" s="7"/>
      <c r="MJM175" s="7"/>
      <c r="MJN175" s="7"/>
      <c r="MJO175" s="7"/>
      <c r="MJP175" s="7"/>
      <c r="MJQ175" s="7"/>
      <c r="MJR175" s="7"/>
      <c r="MJS175" s="7"/>
      <c r="MJT175" s="7"/>
      <c r="MJU175" s="7"/>
      <c r="MJV175" s="7"/>
      <c r="MJW175" s="7"/>
      <c r="MJX175" s="7"/>
      <c r="MJY175" s="7"/>
      <c r="MJZ175" s="7"/>
      <c r="MKA175" s="7"/>
      <c r="MKB175" s="7"/>
      <c r="MKC175" s="7"/>
      <c r="MKD175" s="7"/>
      <c r="MKE175" s="7"/>
      <c r="MKF175" s="7"/>
      <c r="MKG175" s="7"/>
      <c r="MKH175" s="7"/>
      <c r="MKI175" s="7"/>
      <c r="MKJ175" s="7"/>
      <c r="MKK175" s="7"/>
      <c r="MKL175" s="7"/>
      <c r="MKM175" s="7"/>
      <c r="MKN175" s="7"/>
      <c r="MKO175" s="7"/>
      <c r="MKP175" s="7"/>
      <c r="MKQ175" s="7"/>
      <c r="MKR175" s="7"/>
      <c r="MKS175" s="7"/>
      <c r="MKT175" s="7"/>
      <c r="MKU175" s="7"/>
      <c r="MKV175" s="7"/>
      <c r="MKW175" s="7"/>
      <c r="MKX175" s="7"/>
      <c r="MKY175" s="7"/>
      <c r="MKZ175" s="7"/>
      <c r="MLA175" s="7"/>
      <c r="MLB175" s="7"/>
      <c r="MLC175" s="7"/>
      <c r="MLD175" s="7"/>
      <c r="MLE175" s="7"/>
      <c r="MLF175" s="7"/>
      <c r="MLG175" s="7"/>
      <c r="MLH175" s="7"/>
      <c r="MLI175" s="7"/>
      <c r="MLJ175" s="7"/>
      <c r="MLK175" s="7"/>
      <c r="MLL175" s="7"/>
      <c r="MLM175" s="7"/>
      <c r="MLN175" s="7"/>
      <c r="MLO175" s="7"/>
      <c r="MLP175" s="7"/>
      <c r="MLQ175" s="7"/>
      <c r="MLR175" s="7"/>
      <c r="MLS175" s="7"/>
      <c r="MLT175" s="7"/>
      <c r="MLU175" s="7"/>
      <c r="MLV175" s="7"/>
      <c r="MLW175" s="7"/>
      <c r="MLX175" s="7"/>
      <c r="MLY175" s="7"/>
      <c r="MLZ175" s="7"/>
      <c r="MMA175" s="7"/>
      <c r="MMB175" s="7"/>
      <c r="MMC175" s="7"/>
      <c r="MMD175" s="7"/>
      <c r="MME175" s="7"/>
      <c r="MMF175" s="7"/>
      <c r="MMG175" s="7"/>
      <c r="MMH175" s="7"/>
      <c r="MMI175" s="7"/>
      <c r="MMJ175" s="7"/>
      <c r="MMK175" s="7"/>
      <c r="MML175" s="7"/>
      <c r="MMM175" s="7"/>
      <c r="MMN175" s="7"/>
      <c r="MMO175" s="7"/>
      <c r="MMP175" s="7"/>
      <c r="MMQ175" s="7"/>
      <c r="MMR175" s="7"/>
      <c r="MMS175" s="7"/>
      <c r="MMT175" s="7"/>
      <c r="MMU175" s="7"/>
      <c r="MMV175" s="7"/>
      <c r="MMW175" s="7"/>
      <c r="MMX175" s="7"/>
      <c r="MMY175" s="7"/>
      <c r="MMZ175" s="7"/>
      <c r="MNA175" s="7"/>
      <c r="MNB175" s="7"/>
      <c r="MNC175" s="7"/>
      <c r="MND175" s="7"/>
      <c r="MNE175" s="7"/>
      <c r="MNF175" s="7"/>
      <c r="MNG175" s="7"/>
      <c r="MNH175" s="7"/>
      <c r="MNI175" s="7"/>
      <c r="MNJ175" s="7"/>
      <c r="MNK175" s="7"/>
      <c r="MNL175" s="7"/>
      <c r="MNM175" s="7"/>
      <c r="MNN175" s="7"/>
      <c r="MNO175" s="7"/>
      <c r="MNP175" s="7"/>
      <c r="MNQ175" s="7"/>
      <c r="MNR175" s="7"/>
      <c r="MNS175" s="7"/>
      <c r="MNT175" s="7"/>
      <c r="MNU175" s="7"/>
      <c r="MNV175" s="7"/>
      <c r="MNW175" s="7"/>
      <c r="MNX175" s="7"/>
      <c r="MNY175" s="7"/>
      <c r="MNZ175" s="7"/>
      <c r="MOA175" s="7"/>
      <c r="MOB175" s="7"/>
      <c r="MOC175" s="7"/>
      <c r="MOD175" s="7"/>
      <c r="MOE175" s="7"/>
      <c r="MOF175" s="7"/>
      <c r="MOG175" s="7"/>
      <c r="MOH175" s="7"/>
      <c r="MOI175" s="7"/>
      <c r="MOJ175" s="7"/>
      <c r="MOK175" s="7"/>
      <c r="MOL175" s="7"/>
      <c r="MOM175" s="7"/>
      <c r="MON175" s="7"/>
      <c r="MOO175" s="7"/>
      <c r="MOP175" s="7"/>
      <c r="MOQ175" s="7"/>
      <c r="MOR175" s="7"/>
      <c r="MOS175" s="7"/>
      <c r="MOT175" s="7"/>
      <c r="MOU175" s="7"/>
      <c r="MOV175" s="7"/>
      <c r="MOW175" s="7"/>
      <c r="MOX175" s="7"/>
      <c r="MOY175" s="7"/>
      <c r="MOZ175" s="7"/>
      <c r="MPA175" s="7"/>
      <c r="MPB175" s="7"/>
      <c r="MPC175" s="7"/>
      <c r="MPD175" s="7"/>
      <c r="MPE175" s="7"/>
      <c r="MPF175" s="7"/>
      <c r="MPG175" s="7"/>
      <c r="MPH175" s="7"/>
      <c r="MPI175" s="7"/>
      <c r="MPJ175" s="7"/>
      <c r="MPK175" s="7"/>
      <c r="MPL175" s="7"/>
      <c r="MPM175" s="7"/>
      <c r="MPN175" s="7"/>
      <c r="MPO175" s="7"/>
      <c r="MPP175" s="7"/>
      <c r="MPQ175" s="7"/>
      <c r="MPR175" s="7"/>
      <c r="MPS175" s="7"/>
      <c r="MPT175" s="7"/>
      <c r="MPU175" s="7"/>
      <c r="MPV175" s="7"/>
      <c r="MPW175" s="7"/>
      <c r="MPX175" s="7"/>
      <c r="MPY175" s="7"/>
      <c r="MPZ175" s="7"/>
      <c r="MQA175" s="7"/>
      <c r="MQB175" s="7"/>
      <c r="MQC175" s="7"/>
      <c r="MQD175" s="7"/>
      <c r="MQE175" s="7"/>
      <c r="MQF175" s="7"/>
      <c r="MQG175" s="7"/>
      <c r="MQH175" s="7"/>
      <c r="MQI175" s="7"/>
      <c r="MQJ175" s="7"/>
      <c r="MQK175" s="7"/>
      <c r="MQL175" s="7"/>
      <c r="MQM175" s="7"/>
      <c r="MQN175" s="7"/>
      <c r="MQO175" s="7"/>
      <c r="MQP175" s="7"/>
      <c r="MQQ175" s="7"/>
      <c r="MQR175" s="7"/>
      <c r="MQS175" s="7"/>
      <c r="MQT175" s="7"/>
      <c r="MQU175" s="7"/>
      <c r="MQV175" s="7"/>
      <c r="MQW175" s="7"/>
      <c r="MQX175" s="7"/>
      <c r="MQY175" s="7"/>
      <c r="MQZ175" s="7"/>
      <c r="MRA175" s="7"/>
      <c r="MRB175" s="7"/>
      <c r="MRC175" s="7"/>
      <c r="MRD175" s="7"/>
      <c r="MRE175" s="7"/>
      <c r="MRF175" s="7"/>
      <c r="MRG175" s="7"/>
      <c r="MRH175" s="7"/>
      <c r="MRI175" s="7"/>
      <c r="MRJ175" s="7"/>
      <c r="MRK175" s="7"/>
      <c r="MRL175" s="7"/>
      <c r="MRM175" s="7"/>
      <c r="MRN175" s="7"/>
      <c r="MRO175" s="7"/>
      <c r="MRP175" s="7"/>
      <c r="MRQ175" s="7"/>
      <c r="MRR175" s="7"/>
      <c r="MRS175" s="7"/>
      <c r="MRT175" s="7"/>
      <c r="MRU175" s="7"/>
      <c r="MRV175" s="7"/>
      <c r="MRW175" s="7"/>
      <c r="MRX175" s="7"/>
      <c r="MRY175" s="7"/>
      <c r="MRZ175" s="7"/>
      <c r="MSA175" s="7"/>
      <c r="MSB175" s="7"/>
      <c r="MSC175" s="7"/>
      <c r="MSD175" s="7"/>
      <c r="MSE175" s="7"/>
      <c r="MSF175" s="7"/>
      <c r="MSG175" s="7"/>
      <c r="MSH175" s="7"/>
      <c r="MSI175" s="7"/>
      <c r="MSJ175" s="7"/>
      <c r="MSK175" s="7"/>
      <c r="MSL175" s="7"/>
      <c r="MSM175" s="7"/>
      <c r="MSN175" s="7"/>
      <c r="MSO175" s="7"/>
      <c r="MSP175" s="7"/>
      <c r="MSQ175" s="7"/>
      <c r="MSR175" s="7"/>
      <c r="MSS175" s="7"/>
      <c r="MST175" s="7"/>
      <c r="MSU175" s="7"/>
      <c r="MSV175" s="7"/>
      <c r="MSW175" s="7"/>
      <c r="MSX175" s="7"/>
      <c r="MSY175" s="7"/>
      <c r="MSZ175" s="7"/>
      <c r="MTA175" s="7"/>
      <c r="MTB175" s="7"/>
      <c r="MTC175" s="7"/>
      <c r="MTD175" s="7"/>
      <c r="MTE175" s="7"/>
      <c r="MTF175" s="7"/>
      <c r="MTG175" s="7"/>
      <c r="MTH175" s="7"/>
      <c r="MTI175" s="7"/>
      <c r="MTJ175" s="7"/>
      <c r="MTK175" s="7"/>
      <c r="MTL175" s="7"/>
      <c r="MTM175" s="7"/>
      <c r="MTN175" s="7"/>
      <c r="MTO175" s="7"/>
      <c r="MTP175" s="7"/>
      <c r="MTQ175" s="7"/>
      <c r="MTR175" s="7"/>
      <c r="MTS175" s="7"/>
      <c r="MTT175" s="7"/>
      <c r="MTU175" s="7"/>
      <c r="MTV175" s="7"/>
      <c r="MTW175" s="7"/>
      <c r="MTX175" s="7"/>
      <c r="MTY175" s="7"/>
      <c r="MTZ175" s="7"/>
      <c r="MUA175" s="7"/>
      <c r="MUB175" s="7"/>
      <c r="MUC175" s="7"/>
      <c r="MUD175" s="7"/>
      <c r="MUE175" s="7"/>
      <c r="MUF175" s="7"/>
      <c r="MUG175" s="7"/>
      <c r="MUH175" s="7"/>
      <c r="MUI175" s="7"/>
      <c r="MUJ175" s="7"/>
      <c r="MUK175" s="7"/>
      <c r="MUL175" s="7"/>
      <c r="MUM175" s="7"/>
      <c r="MUN175" s="7"/>
      <c r="MUO175" s="7"/>
      <c r="MUP175" s="7"/>
      <c r="MUQ175" s="7"/>
      <c r="MUR175" s="7"/>
      <c r="MUS175" s="7"/>
      <c r="MUT175" s="7"/>
      <c r="MUU175" s="7"/>
      <c r="MUV175" s="7"/>
      <c r="MUW175" s="7"/>
      <c r="MUX175" s="7"/>
      <c r="MUY175" s="7"/>
      <c r="MUZ175" s="7"/>
      <c r="MVA175" s="7"/>
      <c r="MVB175" s="7"/>
      <c r="MVC175" s="7"/>
      <c r="MVD175" s="7"/>
      <c r="MVE175" s="7"/>
      <c r="MVF175" s="7"/>
      <c r="MVG175" s="7"/>
      <c r="MVH175" s="7"/>
      <c r="MVI175" s="7"/>
      <c r="MVJ175" s="7"/>
      <c r="MVK175" s="7"/>
      <c r="MVL175" s="7"/>
      <c r="MVM175" s="7"/>
      <c r="MVN175" s="7"/>
      <c r="MVO175" s="7"/>
      <c r="MVP175" s="7"/>
      <c r="MVQ175" s="7"/>
      <c r="MVR175" s="7"/>
      <c r="MVS175" s="7"/>
      <c r="MVT175" s="7"/>
      <c r="MVU175" s="7"/>
      <c r="MVV175" s="7"/>
      <c r="MVW175" s="7"/>
      <c r="MVX175" s="7"/>
      <c r="MVY175" s="7"/>
      <c r="MVZ175" s="7"/>
      <c r="MWA175" s="7"/>
      <c r="MWB175" s="7"/>
      <c r="MWC175" s="7"/>
      <c r="MWD175" s="7"/>
      <c r="MWE175" s="7"/>
      <c r="MWF175" s="7"/>
      <c r="MWG175" s="7"/>
      <c r="MWH175" s="7"/>
      <c r="MWI175" s="7"/>
      <c r="MWJ175" s="7"/>
      <c r="MWK175" s="7"/>
      <c r="MWL175" s="7"/>
      <c r="MWM175" s="7"/>
      <c r="MWN175" s="7"/>
      <c r="MWO175" s="7"/>
      <c r="MWP175" s="7"/>
      <c r="MWQ175" s="7"/>
      <c r="MWR175" s="7"/>
      <c r="MWS175" s="7"/>
      <c r="MWT175" s="7"/>
      <c r="MWU175" s="7"/>
      <c r="MWV175" s="7"/>
      <c r="MWW175" s="7"/>
      <c r="MWX175" s="7"/>
      <c r="MWY175" s="7"/>
      <c r="MWZ175" s="7"/>
      <c r="MXA175" s="7"/>
      <c r="MXB175" s="7"/>
      <c r="MXC175" s="7"/>
      <c r="MXD175" s="7"/>
      <c r="MXE175" s="7"/>
      <c r="MXF175" s="7"/>
      <c r="MXG175" s="7"/>
      <c r="MXH175" s="7"/>
      <c r="MXI175" s="7"/>
      <c r="MXJ175" s="7"/>
      <c r="MXK175" s="7"/>
      <c r="MXL175" s="7"/>
      <c r="MXM175" s="7"/>
      <c r="MXN175" s="7"/>
      <c r="MXO175" s="7"/>
      <c r="MXP175" s="7"/>
      <c r="MXQ175" s="7"/>
      <c r="MXR175" s="7"/>
      <c r="MXS175" s="7"/>
      <c r="MXT175" s="7"/>
      <c r="MXU175" s="7"/>
      <c r="MXV175" s="7"/>
      <c r="MXW175" s="7"/>
      <c r="MXX175" s="7"/>
      <c r="MXY175" s="7"/>
      <c r="MXZ175" s="7"/>
      <c r="MYA175" s="7"/>
      <c r="MYB175" s="7"/>
      <c r="MYC175" s="7"/>
      <c r="MYD175" s="7"/>
      <c r="MYE175" s="7"/>
      <c r="MYF175" s="7"/>
      <c r="MYG175" s="7"/>
      <c r="MYH175" s="7"/>
      <c r="MYI175" s="7"/>
      <c r="MYJ175" s="7"/>
      <c r="MYK175" s="7"/>
      <c r="MYL175" s="7"/>
      <c r="MYM175" s="7"/>
      <c r="MYN175" s="7"/>
      <c r="MYO175" s="7"/>
      <c r="MYP175" s="7"/>
      <c r="MYQ175" s="7"/>
      <c r="MYR175" s="7"/>
      <c r="MYS175" s="7"/>
      <c r="MYT175" s="7"/>
      <c r="MYU175" s="7"/>
      <c r="MYV175" s="7"/>
      <c r="MYW175" s="7"/>
      <c r="MYX175" s="7"/>
      <c r="MYY175" s="7"/>
      <c r="MYZ175" s="7"/>
      <c r="MZA175" s="7"/>
      <c r="MZB175" s="7"/>
      <c r="MZC175" s="7"/>
      <c r="MZD175" s="7"/>
      <c r="MZE175" s="7"/>
      <c r="MZF175" s="7"/>
      <c r="MZG175" s="7"/>
      <c r="MZH175" s="7"/>
      <c r="MZI175" s="7"/>
      <c r="MZJ175" s="7"/>
      <c r="MZK175" s="7"/>
      <c r="MZL175" s="7"/>
      <c r="MZM175" s="7"/>
      <c r="MZN175" s="7"/>
      <c r="MZO175" s="7"/>
      <c r="MZP175" s="7"/>
      <c r="MZQ175" s="7"/>
      <c r="MZR175" s="7"/>
      <c r="MZS175" s="7"/>
      <c r="MZT175" s="7"/>
      <c r="MZU175" s="7"/>
      <c r="MZV175" s="7"/>
      <c r="MZW175" s="7"/>
      <c r="MZX175" s="7"/>
      <c r="MZY175" s="7"/>
      <c r="MZZ175" s="7"/>
      <c r="NAA175" s="7"/>
      <c r="NAB175" s="7"/>
      <c r="NAC175" s="7"/>
      <c r="NAD175" s="7"/>
      <c r="NAE175" s="7"/>
      <c r="NAF175" s="7"/>
      <c r="NAG175" s="7"/>
      <c r="NAH175" s="7"/>
      <c r="NAI175" s="7"/>
      <c r="NAJ175" s="7"/>
      <c r="NAK175" s="7"/>
      <c r="NAL175" s="7"/>
      <c r="NAM175" s="7"/>
      <c r="NAN175" s="7"/>
      <c r="NAO175" s="7"/>
      <c r="NAP175" s="7"/>
      <c r="NAQ175" s="7"/>
      <c r="NAR175" s="7"/>
      <c r="NAS175" s="7"/>
      <c r="NAT175" s="7"/>
      <c r="NAU175" s="7"/>
      <c r="NAV175" s="7"/>
      <c r="NAW175" s="7"/>
      <c r="NAX175" s="7"/>
      <c r="NAY175" s="7"/>
      <c r="NAZ175" s="7"/>
      <c r="NBA175" s="7"/>
      <c r="NBB175" s="7"/>
      <c r="NBC175" s="7"/>
      <c r="NBD175" s="7"/>
      <c r="NBE175" s="7"/>
      <c r="NBF175" s="7"/>
      <c r="NBG175" s="7"/>
      <c r="NBH175" s="7"/>
      <c r="NBI175" s="7"/>
      <c r="NBJ175" s="7"/>
      <c r="NBK175" s="7"/>
      <c r="NBL175" s="7"/>
      <c r="NBM175" s="7"/>
      <c r="NBN175" s="7"/>
      <c r="NBO175" s="7"/>
      <c r="NBP175" s="7"/>
      <c r="NBQ175" s="7"/>
      <c r="NBR175" s="7"/>
      <c r="NBS175" s="7"/>
      <c r="NBT175" s="7"/>
      <c r="NBU175" s="7"/>
      <c r="NBV175" s="7"/>
      <c r="NBW175" s="7"/>
      <c r="NBX175" s="7"/>
      <c r="NBY175" s="7"/>
      <c r="NBZ175" s="7"/>
      <c r="NCA175" s="7"/>
      <c r="NCB175" s="7"/>
      <c r="NCC175" s="7"/>
      <c r="NCD175" s="7"/>
      <c r="NCE175" s="7"/>
      <c r="NCF175" s="7"/>
      <c r="NCG175" s="7"/>
      <c r="NCH175" s="7"/>
      <c r="NCI175" s="7"/>
      <c r="NCJ175" s="7"/>
      <c r="NCK175" s="7"/>
      <c r="NCL175" s="7"/>
      <c r="NCM175" s="7"/>
      <c r="NCN175" s="7"/>
      <c r="NCO175" s="7"/>
      <c r="NCP175" s="7"/>
      <c r="NCQ175" s="7"/>
      <c r="NCR175" s="7"/>
      <c r="NCS175" s="7"/>
      <c r="NCT175" s="7"/>
      <c r="NCU175" s="7"/>
      <c r="NCV175" s="7"/>
      <c r="NCW175" s="7"/>
      <c r="NCX175" s="7"/>
      <c r="NCY175" s="7"/>
      <c r="NCZ175" s="7"/>
      <c r="NDA175" s="7"/>
      <c r="NDB175" s="7"/>
      <c r="NDC175" s="7"/>
      <c r="NDD175" s="7"/>
      <c r="NDE175" s="7"/>
      <c r="NDF175" s="7"/>
      <c r="NDG175" s="7"/>
      <c r="NDH175" s="7"/>
      <c r="NDI175" s="7"/>
      <c r="NDJ175" s="7"/>
      <c r="NDK175" s="7"/>
      <c r="NDL175" s="7"/>
      <c r="NDM175" s="7"/>
      <c r="NDN175" s="7"/>
      <c r="NDO175" s="7"/>
      <c r="NDP175" s="7"/>
      <c r="NDQ175" s="7"/>
      <c r="NDR175" s="7"/>
      <c r="NDS175" s="7"/>
      <c r="NDT175" s="7"/>
      <c r="NDU175" s="7"/>
      <c r="NDV175" s="7"/>
      <c r="NDW175" s="7"/>
      <c r="NDX175" s="7"/>
      <c r="NDY175" s="7"/>
      <c r="NDZ175" s="7"/>
      <c r="NEA175" s="7"/>
      <c r="NEB175" s="7"/>
      <c r="NEC175" s="7"/>
      <c r="NED175" s="7"/>
      <c r="NEE175" s="7"/>
      <c r="NEF175" s="7"/>
      <c r="NEG175" s="7"/>
      <c r="NEH175" s="7"/>
      <c r="NEI175" s="7"/>
      <c r="NEJ175" s="7"/>
      <c r="NEK175" s="7"/>
      <c r="NEL175" s="7"/>
      <c r="NEM175" s="7"/>
      <c r="NEN175" s="7"/>
      <c r="NEO175" s="7"/>
      <c r="NEP175" s="7"/>
      <c r="NEQ175" s="7"/>
      <c r="NER175" s="7"/>
      <c r="NES175" s="7"/>
      <c r="NET175" s="7"/>
      <c r="NEU175" s="7"/>
      <c r="NEV175" s="7"/>
      <c r="NEW175" s="7"/>
      <c r="NEX175" s="7"/>
      <c r="NEY175" s="7"/>
      <c r="NEZ175" s="7"/>
      <c r="NFA175" s="7"/>
      <c r="NFB175" s="7"/>
      <c r="NFC175" s="7"/>
      <c r="NFD175" s="7"/>
      <c r="NFE175" s="7"/>
      <c r="NFF175" s="7"/>
      <c r="NFG175" s="7"/>
      <c r="NFH175" s="7"/>
      <c r="NFI175" s="7"/>
      <c r="NFJ175" s="7"/>
      <c r="NFK175" s="7"/>
      <c r="NFL175" s="7"/>
      <c r="NFM175" s="7"/>
      <c r="NFN175" s="7"/>
      <c r="NFO175" s="7"/>
      <c r="NFP175" s="7"/>
      <c r="NFQ175" s="7"/>
      <c r="NFR175" s="7"/>
      <c r="NFS175" s="7"/>
      <c r="NFT175" s="7"/>
      <c r="NFU175" s="7"/>
      <c r="NFV175" s="7"/>
      <c r="NFW175" s="7"/>
      <c r="NFX175" s="7"/>
      <c r="NFY175" s="7"/>
      <c r="NFZ175" s="7"/>
      <c r="NGA175" s="7"/>
      <c r="NGB175" s="7"/>
      <c r="NGC175" s="7"/>
      <c r="NGD175" s="7"/>
      <c r="NGE175" s="7"/>
      <c r="NGF175" s="7"/>
      <c r="NGG175" s="7"/>
      <c r="NGH175" s="7"/>
      <c r="NGI175" s="7"/>
      <c r="NGJ175" s="7"/>
      <c r="NGK175" s="7"/>
      <c r="NGL175" s="7"/>
      <c r="NGM175" s="7"/>
      <c r="NGN175" s="7"/>
      <c r="NGO175" s="7"/>
      <c r="NGP175" s="7"/>
      <c r="NGQ175" s="7"/>
      <c r="NGR175" s="7"/>
      <c r="NGS175" s="7"/>
      <c r="NGT175" s="7"/>
      <c r="NGU175" s="7"/>
      <c r="NGV175" s="7"/>
      <c r="NGW175" s="7"/>
      <c r="NGX175" s="7"/>
      <c r="NGY175" s="7"/>
      <c r="NGZ175" s="7"/>
      <c r="NHA175" s="7"/>
      <c r="NHB175" s="7"/>
      <c r="NHC175" s="7"/>
      <c r="NHD175" s="7"/>
      <c r="NHE175" s="7"/>
      <c r="NHF175" s="7"/>
      <c r="NHG175" s="7"/>
      <c r="NHH175" s="7"/>
      <c r="NHI175" s="7"/>
      <c r="NHJ175" s="7"/>
      <c r="NHK175" s="7"/>
      <c r="NHL175" s="7"/>
      <c r="NHM175" s="7"/>
      <c r="NHN175" s="7"/>
      <c r="NHO175" s="7"/>
      <c r="NHP175" s="7"/>
      <c r="NHQ175" s="7"/>
      <c r="NHR175" s="7"/>
      <c r="NHS175" s="7"/>
      <c r="NHT175" s="7"/>
      <c r="NHU175" s="7"/>
      <c r="NHV175" s="7"/>
      <c r="NHW175" s="7"/>
      <c r="NHX175" s="7"/>
      <c r="NHY175" s="7"/>
      <c r="NHZ175" s="7"/>
      <c r="NIA175" s="7"/>
      <c r="NIB175" s="7"/>
      <c r="NIC175" s="7"/>
      <c r="NID175" s="7"/>
      <c r="NIE175" s="7"/>
      <c r="NIF175" s="7"/>
      <c r="NIG175" s="7"/>
      <c r="NIH175" s="7"/>
      <c r="NII175" s="7"/>
      <c r="NIJ175" s="7"/>
      <c r="NIK175" s="7"/>
      <c r="NIL175" s="7"/>
      <c r="NIM175" s="7"/>
      <c r="NIN175" s="7"/>
      <c r="NIO175" s="7"/>
      <c r="NIP175" s="7"/>
      <c r="NIQ175" s="7"/>
      <c r="NIR175" s="7"/>
      <c r="NIS175" s="7"/>
      <c r="NIT175" s="7"/>
      <c r="NIU175" s="7"/>
      <c r="NIV175" s="7"/>
      <c r="NIW175" s="7"/>
      <c r="NIX175" s="7"/>
      <c r="NIY175" s="7"/>
      <c r="NIZ175" s="7"/>
      <c r="NJA175" s="7"/>
      <c r="NJB175" s="7"/>
      <c r="NJC175" s="7"/>
      <c r="NJD175" s="7"/>
      <c r="NJE175" s="7"/>
      <c r="NJF175" s="7"/>
      <c r="NJG175" s="7"/>
      <c r="NJH175" s="7"/>
      <c r="NJI175" s="7"/>
      <c r="NJJ175" s="7"/>
      <c r="NJK175" s="7"/>
      <c r="NJL175" s="7"/>
      <c r="NJM175" s="7"/>
      <c r="NJN175" s="7"/>
      <c r="NJO175" s="7"/>
      <c r="NJP175" s="7"/>
      <c r="NJQ175" s="7"/>
      <c r="NJR175" s="7"/>
      <c r="NJS175" s="7"/>
      <c r="NJT175" s="7"/>
      <c r="NJU175" s="7"/>
      <c r="NJV175" s="7"/>
      <c r="NJW175" s="7"/>
      <c r="NJX175" s="7"/>
      <c r="NJY175" s="7"/>
      <c r="NJZ175" s="7"/>
      <c r="NKA175" s="7"/>
      <c r="NKB175" s="7"/>
      <c r="NKC175" s="7"/>
      <c r="NKD175" s="7"/>
      <c r="NKE175" s="7"/>
      <c r="NKF175" s="7"/>
      <c r="NKG175" s="7"/>
      <c r="NKH175" s="7"/>
      <c r="NKI175" s="7"/>
      <c r="NKJ175" s="7"/>
      <c r="NKK175" s="7"/>
      <c r="NKL175" s="7"/>
      <c r="NKM175" s="7"/>
      <c r="NKN175" s="7"/>
      <c r="NKO175" s="7"/>
      <c r="NKP175" s="7"/>
      <c r="NKQ175" s="7"/>
      <c r="NKR175" s="7"/>
      <c r="NKS175" s="7"/>
      <c r="NKT175" s="7"/>
      <c r="NKU175" s="7"/>
      <c r="NKV175" s="7"/>
      <c r="NKW175" s="7"/>
      <c r="NKX175" s="7"/>
      <c r="NKY175" s="7"/>
      <c r="NKZ175" s="7"/>
      <c r="NLA175" s="7"/>
      <c r="NLB175" s="7"/>
      <c r="NLC175" s="7"/>
      <c r="NLD175" s="7"/>
      <c r="NLE175" s="7"/>
      <c r="NLF175" s="7"/>
      <c r="NLG175" s="7"/>
      <c r="NLH175" s="7"/>
      <c r="NLI175" s="7"/>
      <c r="NLJ175" s="7"/>
      <c r="NLK175" s="7"/>
      <c r="NLL175" s="7"/>
      <c r="NLM175" s="7"/>
      <c r="NLN175" s="7"/>
      <c r="NLO175" s="7"/>
      <c r="NLP175" s="7"/>
      <c r="NLQ175" s="7"/>
      <c r="NLR175" s="7"/>
      <c r="NLS175" s="7"/>
      <c r="NLT175" s="7"/>
      <c r="NLU175" s="7"/>
      <c r="NLV175" s="7"/>
      <c r="NLW175" s="7"/>
      <c r="NLX175" s="7"/>
      <c r="NLY175" s="7"/>
      <c r="NLZ175" s="7"/>
      <c r="NMA175" s="7"/>
      <c r="NMB175" s="7"/>
      <c r="NMC175" s="7"/>
      <c r="NMD175" s="7"/>
      <c r="NME175" s="7"/>
      <c r="NMF175" s="7"/>
      <c r="NMG175" s="7"/>
      <c r="NMH175" s="7"/>
      <c r="NMI175" s="7"/>
      <c r="NMJ175" s="7"/>
      <c r="NMK175" s="7"/>
      <c r="NML175" s="7"/>
      <c r="NMM175" s="7"/>
      <c r="NMN175" s="7"/>
      <c r="NMO175" s="7"/>
      <c r="NMP175" s="7"/>
      <c r="NMQ175" s="7"/>
      <c r="NMR175" s="7"/>
      <c r="NMS175" s="7"/>
      <c r="NMT175" s="7"/>
      <c r="NMU175" s="7"/>
      <c r="NMV175" s="7"/>
      <c r="NMW175" s="7"/>
      <c r="NMX175" s="7"/>
      <c r="NMY175" s="7"/>
      <c r="NMZ175" s="7"/>
      <c r="NNA175" s="7"/>
      <c r="NNB175" s="7"/>
      <c r="NNC175" s="7"/>
      <c r="NND175" s="7"/>
      <c r="NNE175" s="7"/>
      <c r="NNF175" s="7"/>
      <c r="NNG175" s="7"/>
      <c r="NNH175" s="7"/>
      <c r="NNI175" s="7"/>
      <c r="NNJ175" s="7"/>
      <c r="NNK175" s="7"/>
      <c r="NNL175" s="7"/>
      <c r="NNM175" s="7"/>
      <c r="NNN175" s="7"/>
      <c r="NNO175" s="7"/>
      <c r="NNP175" s="7"/>
      <c r="NNQ175" s="7"/>
      <c r="NNR175" s="7"/>
      <c r="NNS175" s="7"/>
      <c r="NNT175" s="7"/>
      <c r="NNU175" s="7"/>
      <c r="NNV175" s="7"/>
      <c r="NNW175" s="7"/>
      <c r="NNX175" s="7"/>
      <c r="NNY175" s="7"/>
      <c r="NNZ175" s="7"/>
      <c r="NOA175" s="7"/>
      <c r="NOB175" s="7"/>
      <c r="NOC175" s="7"/>
      <c r="NOD175" s="7"/>
      <c r="NOE175" s="7"/>
      <c r="NOF175" s="7"/>
      <c r="NOG175" s="7"/>
      <c r="NOH175" s="7"/>
      <c r="NOI175" s="7"/>
      <c r="NOJ175" s="7"/>
      <c r="NOK175" s="7"/>
      <c r="NOL175" s="7"/>
      <c r="NOM175" s="7"/>
      <c r="NON175" s="7"/>
      <c r="NOO175" s="7"/>
      <c r="NOP175" s="7"/>
      <c r="NOQ175" s="7"/>
      <c r="NOR175" s="7"/>
      <c r="NOS175" s="7"/>
      <c r="NOT175" s="7"/>
      <c r="NOU175" s="7"/>
      <c r="NOV175" s="7"/>
      <c r="NOW175" s="7"/>
      <c r="NOX175" s="7"/>
      <c r="NOY175" s="7"/>
      <c r="NOZ175" s="7"/>
      <c r="NPA175" s="7"/>
      <c r="NPB175" s="7"/>
      <c r="NPC175" s="7"/>
      <c r="NPD175" s="7"/>
      <c r="NPE175" s="7"/>
      <c r="NPF175" s="7"/>
      <c r="NPG175" s="7"/>
      <c r="NPH175" s="7"/>
      <c r="NPI175" s="7"/>
      <c r="NPJ175" s="7"/>
      <c r="NPK175" s="7"/>
      <c r="NPL175" s="7"/>
      <c r="NPM175" s="7"/>
      <c r="NPN175" s="7"/>
      <c r="NPO175" s="7"/>
      <c r="NPP175" s="7"/>
      <c r="NPQ175" s="7"/>
      <c r="NPR175" s="7"/>
      <c r="NPS175" s="7"/>
      <c r="NPT175" s="7"/>
      <c r="NPU175" s="7"/>
      <c r="NPV175" s="7"/>
      <c r="NPW175" s="7"/>
      <c r="NPX175" s="7"/>
      <c r="NPY175" s="7"/>
      <c r="NPZ175" s="7"/>
      <c r="NQA175" s="7"/>
      <c r="NQB175" s="7"/>
      <c r="NQC175" s="7"/>
      <c r="NQD175" s="7"/>
      <c r="NQE175" s="7"/>
      <c r="NQF175" s="7"/>
      <c r="NQG175" s="7"/>
      <c r="NQH175" s="7"/>
      <c r="NQI175" s="7"/>
      <c r="NQJ175" s="7"/>
      <c r="NQK175" s="7"/>
      <c r="NQL175" s="7"/>
      <c r="NQM175" s="7"/>
      <c r="NQN175" s="7"/>
      <c r="NQO175" s="7"/>
      <c r="NQP175" s="7"/>
      <c r="NQQ175" s="7"/>
      <c r="NQR175" s="7"/>
      <c r="NQS175" s="7"/>
      <c r="NQT175" s="7"/>
      <c r="NQU175" s="7"/>
      <c r="NQV175" s="7"/>
      <c r="NQW175" s="7"/>
      <c r="NQX175" s="7"/>
      <c r="NQY175" s="7"/>
      <c r="NQZ175" s="7"/>
      <c r="NRA175" s="7"/>
      <c r="NRB175" s="7"/>
      <c r="NRC175" s="7"/>
      <c r="NRD175" s="7"/>
      <c r="NRE175" s="7"/>
      <c r="NRF175" s="7"/>
      <c r="NRG175" s="7"/>
      <c r="NRH175" s="7"/>
      <c r="NRI175" s="7"/>
      <c r="NRJ175" s="7"/>
      <c r="NRK175" s="7"/>
      <c r="NRL175" s="7"/>
      <c r="NRM175" s="7"/>
      <c r="NRN175" s="7"/>
      <c r="NRO175" s="7"/>
      <c r="NRP175" s="7"/>
      <c r="NRQ175" s="7"/>
      <c r="NRR175" s="7"/>
      <c r="NRS175" s="7"/>
      <c r="NRT175" s="7"/>
      <c r="NRU175" s="7"/>
      <c r="NRV175" s="7"/>
      <c r="NRW175" s="7"/>
      <c r="NRX175" s="7"/>
      <c r="NRY175" s="7"/>
      <c r="NRZ175" s="7"/>
      <c r="NSA175" s="7"/>
      <c r="NSB175" s="7"/>
      <c r="NSC175" s="7"/>
      <c r="NSD175" s="7"/>
      <c r="NSE175" s="7"/>
      <c r="NSF175" s="7"/>
      <c r="NSG175" s="7"/>
      <c r="NSH175" s="7"/>
      <c r="NSI175" s="7"/>
      <c r="NSJ175" s="7"/>
      <c r="NSK175" s="7"/>
      <c r="NSL175" s="7"/>
      <c r="NSM175" s="7"/>
      <c r="NSN175" s="7"/>
      <c r="NSO175" s="7"/>
      <c r="NSP175" s="7"/>
      <c r="NSQ175" s="7"/>
      <c r="NSR175" s="7"/>
      <c r="NSS175" s="7"/>
      <c r="NST175" s="7"/>
      <c r="NSU175" s="7"/>
      <c r="NSV175" s="7"/>
      <c r="NSW175" s="7"/>
      <c r="NSX175" s="7"/>
      <c r="NSY175" s="7"/>
      <c r="NSZ175" s="7"/>
      <c r="NTA175" s="7"/>
      <c r="NTB175" s="7"/>
      <c r="NTC175" s="7"/>
      <c r="NTD175" s="7"/>
      <c r="NTE175" s="7"/>
      <c r="NTF175" s="7"/>
      <c r="NTG175" s="7"/>
      <c r="NTH175" s="7"/>
      <c r="NTI175" s="7"/>
      <c r="NTJ175" s="7"/>
      <c r="NTK175" s="7"/>
      <c r="NTL175" s="7"/>
      <c r="NTM175" s="7"/>
      <c r="NTN175" s="7"/>
      <c r="NTO175" s="7"/>
      <c r="NTP175" s="7"/>
      <c r="NTQ175" s="7"/>
      <c r="NTR175" s="7"/>
      <c r="NTS175" s="7"/>
      <c r="NTT175" s="7"/>
      <c r="NTU175" s="7"/>
      <c r="NTV175" s="7"/>
      <c r="NTW175" s="7"/>
      <c r="NTX175" s="7"/>
      <c r="NTY175" s="7"/>
      <c r="NTZ175" s="7"/>
      <c r="NUA175" s="7"/>
      <c r="NUB175" s="7"/>
      <c r="NUC175" s="7"/>
      <c r="NUD175" s="7"/>
      <c r="NUE175" s="7"/>
      <c r="NUF175" s="7"/>
      <c r="NUG175" s="7"/>
      <c r="NUH175" s="7"/>
      <c r="NUI175" s="7"/>
      <c r="NUJ175" s="7"/>
      <c r="NUK175" s="7"/>
      <c r="NUL175" s="7"/>
      <c r="NUM175" s="7"/>
      <c r="NUN175" s="7"/>
      <c r="NUO175" s="7"/>
      <c r="NUP175" s="7"/>
      <c r="NUQ175" s="7"/>
      <c r="NUR175" s="7"/>
      <c r="NUS175" s="7"/>
      <c r="NUT175" s="7"/>
      <c r="NUU175" s="7"/>
      <c r="NUV175" s="7"/>
      <c r="NUW175" s="7"/>
      <c r="NUX175" s="7"/>
      <c r="NUY175" s="7"/>
      <c r="NUZ175" s="7"/>
      <c r="NVA175" s="7"/>
      <c r="NVB175" s="7"/>
      <c r="NVC175" s="7"/>
      <c r="NVD175" s="7"/>
      <c r="NVE175" s="7"/>
      <c r="NVF175" s="7"/>
      <c r="NVG175" s="7"/>
      <c r="NVH175" s="7"/>
      <c r="NVI175" s="7"/>
      <c r="NVJ175" s="7"/>
      <c r="NVK175" s="7"/>
      <c r="NVL175" s="7"/>
      <c r="NVM175" s="7"/>
      <c r="NVN175" s="7"/>
      <c r="NVO175" s="7"/>
      <c r="NVP175" s="7"/>
      <c r="NVQ175" s="7"/>
      <c r="NVR175" s="7"/>
      <c r="NVS175" s="7"/>
      <c r="NVT175" s="7"/>
      <c r="NVU175" s="7"/>
      <c r="NVV175" s="7"/>
      <c r="NVW175" s="7"/>
      <c r="NVX175" s="7"/>
      <c r="NVY175" s="7"/>
      <c r="NVZ175" s="7"/>
      <c r="NWA175" s="7"/>
      <c r="NWB175" s="7"/>
      <c r="NWC175" s="7"/>
      <c r="NWD175" s="7"/>
      <c r="NWE175" s="7"/>
      <c r="NWF175" s="7"/>
      <c r="NWG175" s="7"/>
      <c r="NWH175" s="7"/>
      <c r="NWI175" s="7"/>
      <c r="NWJ175" s="7"/>
      <c r="NWK175" s="7"/>
      <c r="NWL175" s="7"/>
      <c r="NWM175" s="7"/>
      <c r="NWN175" s="7"/>
      <c r="NWO175" s="7"/>
      <c r="NWP175" s="7"/>
      <c r="NWQ175" s="7"/>
      <c r="NWR175" s="7"/>
      <c r="NWS175" s="7"/>
      <c r="NWT175" s="7"/>
      <c r="NWU175" s="7"/>
      <c r="NWV175" s="7"/>
      <c r="NWW175" s="7"/>
      <c r="NWX175" s="7"/>
      <c r="NWY175" s="7"/>
      <c r="NWZ175" s="7"/>
      <c r="NXA175" s="7"/>
      <c r="NXB175" s="7"/>
      <c r="NXC175" s="7"/>
      <c r="NXD175" s="7"/>
      <c r="NXE175" s="7"/>
      <c r="NXF175" s="7"/>
      <c r="NXG175" s="7"/>
      <c r="NXH175" s="7"/>
      <c r="NXI175" s="7"/>
      <c r="NXJ175" s="7"/>
      <c r="NXK175" s="7"/>
      <c r="NXL175" s="7"/>
      <c r="NXM175" s="7"/>
      <c r="NXN175" s="7"/>
      <c r="NXO175" s="7"/>
      <c r="NXP175" s="7"/>
      <c r="NXQ175" s="7"/>
      <c r="NXR175" s="7"/>
      <c r="NXS175" s="7"/>
      <c r="NXT175" s="7"/>
      <c r="NXU175" s="7"/>
      <c r="NXV175" s="7"/>
      <c r="NXW175" s="7"/>
      <c r="NXX175" s="7"/>
      <c r="NXY175" s="7"/>
      <c r="NXZ175" s="7"/>
      <c r="NYA175" s="7"/>
      <c r="NYB175" s="7"/>
      <c r="NYC175" s="7"/>
      <c r="NYD175" s="7"/>
      <c r="NYE175" s="7"/>
      <c r="NYF175" s="7"/>
      <c r="NYG175" s="7"/>
      <c r="NYH175" s="7"/>
      <c r="NYI175" s="7"/>
      <c r="NYJ175" s="7"/>
      <c r="NYK175" s="7"/>
      <c r="NYL175" s="7"/>
      <c r="NYM175" s="7"/>
      <c r="NYN175" s="7"/>
      <c r="NYO175" s="7"/>
      <c r="NYP175" s="7"/>
      <c r="NYQ175" s="7"/>
      <c r="NYR175" s="7"/>
      <c r="NYS175" s="7"/>
      <c r="NYT175" s="7"/>
      <c r="NYU175" s="7"/>
      <c r="NYV175" s="7"/>
      <c r="NYW175" s="7"/>
      <c r="NYX175" s="7"/>
      <c r="NYY175" s="7"/>
      <c r="NYZ175" s="7"/>
      <c r="NZA175" s="7"/>
      <c r="NZB175" s="7"/>
      <c r="NZC175" s="7"/>
      <c r="NZD175" s="7"/>
      <c r="NZE175" s="7"/>
      <c r="NZF175" s="7"/>
      <c r="NZG175" s="7"/>
      <c r="NZH175" s="7"/>
      <c r="NZI175" s="7"/>
      <c r="NZJ175" s="7"/>
      <c r="NZK175" s="7"/>
      <c r="NZL175" s="7"/>
      <c r="NZM175" s="7"/>
      <c r="NZN175" s="7"/>
      <c r="NZO175" s="7"/>
      <c r="NZP175" s="7"/>
      <c r="NZQ175" s="7"/>
      <c r="NZR175" s="7"/>
      <c r="NZS175" s="7"/>
      <c r="NZT175" s="7"/>
      <c r="NZU175" s="7"/>
      <c r="NZV175" s="7"/>
      <c r="NZW175" s="7"/>
      <c r="NZX175" s="7"/>
      <c r="NZY175" s="7"/>
      <c r="NZZ175" s="7"/>
      <c r="OAA175" s="7"/>
      <c r="OAB175" s="7"/>
      <c r="OAC175" s="7"/>
      <c r="OAD175" s="7"/>
      <c r="OAE175" s="7"/>
      <c r="OAF175" s="7"/>
      <c r="OAG175" s="7"/>
      <c r="OAH175" s="7"/>
      <c r="OAI175" s="7"/>
      <c r="OAJ175" s="7"/>
      <c r="OAK175" s="7"/>
      <c r="OAL175" s="7"/>
      <c r="OAM175" s="7"/>
      <c r="OAN175" s="7"/>
      <c r="OAO175" s="7"/>
      <c r="OAP175" s="7"/>
      <c r="OAQ175" s="7"/>
      <c r="OAR175" s="7"/>
      <c r="OAS175" s="7"/>
      <c r="OAT175" s="7"/>
      <c r="OAU175" s="7"/>
      <c r="OAV175" s="7"/>
      <c r="OAW175" s="7"/>
      <c r="OAX175" s="7"/>
      <c r="OAY175" s="7"/>
      <c r="OAZ175" s="7"/>
      <c r="OBA175" s="7"/>
      <c r="OBB175" s="7"/>
      <c r="OBC175" s="7"/>
      <c r="OBD175" s="7"/>
      <c r="OBE175" s="7"/>
      <c r="OBF175" s="7"/>
      <c r="OBG175" s="7"/>
      <c r="OBH175" s="7"/>
      <c r="OBI175" s="7"/>
      <c r="OBJ175" s="7"/>
      <c r="OBK175" s="7"/>
      <c r="OBL175" s="7"/>
      <c r="OBM175" s="7"/>
      <c r="OBN175" s="7"/>
      <c r="OBO175" s="7"/>
      <c r="OBP175" s="7"/>
      <c r="OBQ175" s="7"/>
      <c r="OBR175" s="7"/>
      <c r="OBS175" s="7"/>
      <c r="OBT175" s="7"/>
      <c r="OBU175" s="7"/>
      <c r="OBV175" s="7"/>
      <c r="OBW175" s="7"/>
      <c r="OBX175" s="7"/>
      <c r="OBY175" s="7"/>
      <c r="OBZ175" s="7"/>
      <c r="OCA175" s="7"/>
      <c r="OCB175" s="7"/>
      <c r="OCC175" s="7"/>
      <c r="OCD175" s="7"/>
      <c r="OCE175" s="7"/>
      <c r="OCF175" s="7"/>
      <c r="OCG175" s="7"/>
      <c r="OCH175" s="7"/>
      <c r="OCI175" s="7"/>
      <c r="OCJ175" s="7"/>
      <c r="OCK175" s="7"/>
      <c r="OCL175" s="7"/>
      <c r="OCM175" s="7"/>
      <c r="OCN175" s="7"/>
      <c r="OCO175" s="7"/>
      <c r="OCP175" s="7"/>
      <c r="OCQ175" s="7"/>
      <c r="OCR175" s="7"/>
      <c r="OCS175" s="7"/>
      <c r="OCT175" s="7"/>
      <c r="OCU175" s="7"/>
      <c r="OCV175" s="7"/>
      <c r="OCW175" s="7"/>
      <c r="OCX175" s="7"/>
      <c r="OCY175" s="7"/>
      <c r="OCZ175" s="7"/>
      <c r="ODA175" s="7"/>
      <c r="ODB175" s="7"/>
      <c r="ODC175" s="7"/>
      <c r="ODD175" s="7"/>
      <c r="ODE175" s="7"/>
      <c r="ODF175" s="7"/>
      <c r="ODG175" s="7"/>
      <c r="ODH175" s="7"/>
      <c r="ODI175" s="7"/>
      <c r="ODJ175" s="7"/>
      <c r="ODK175" s="7"/>
      <c r="ODL175" s="7"/>
      <c r="ODM175" s="7"/>
      <c r="ODN175" s="7"/>
      <c r="ODO175" s="7"/>
      <c r="ODP175" s="7"/>
      <c r="ODQ175" s="7"/>
      <c r="ODR175" s="7"/>
      <c r="ODS175" s="7"/>
      <c r="ODT175" s="7"/>
      <c r="ODU175" s="7"/>
      <c r="ODV175" s="7"/>
      <c r="ODW175" s="7"/>
      <c r="ODX175" s="7"/>
      <c r="ODY175" s="7"/>
      <c r="ODZ175" s="7"/>
      <c r="OEA175" s="7"/>
      <c r="OEB175" s="7"/>
      <c r="OEC175" s="7"/>
      <c r="OED175" s="7"/>
      <c r="OEE175" s="7"/>
      <c r="OEF175" s="7"/>
      <c r="OEG175" s="7"/>
      <c r="OEH175" s="7"/>
      <c r="OEI175" s="7"/>
      <c r="OEJ175" s="7"/>
      <c r="OEK175" s="7"/>
      <c r="OEL175" s="7"/>
      <c r="OEM175" s="7"/>
      <c r="OEN175" s="7"/>
      <c r="OEO175" s="7"/>
      <c r="OEP175" s="7"/>
      <c r="OEQ175" s="7"/>
      <c r="OER175" s="7"/>
      <c r="OES175" s="7"/>
      <c r="OET175" s="7"/>
      <c r="OEU175" s="7"/>
      <c r="OEV175" s="7"/>
      <c r="OEW175" s="7"/>
      <c r="OEX175" s="7"/>
      <c r="OEY175" s="7"/>
      <c r="OEZ175" s="7"/>
      <c r="OFA175" s="7"/>
      <c r="OFB175" s="7"/>
      <c r="OFC175" s="7"/>
      <c r="OFD175" s="7"/>
      <c r="OFE175" s="7"/>
      <c r="OFF175" s="7"/>
      <c r="OFG175" s="7"/>
      <c r="OFH175" s="7"/>
      <c r="OFI175" s="7"/>
      <c r="OFJ175" s="7"/>
      <c r="OFK175" s="7"/>
      <c r="OFL175" s="7"/>
      <c r="OFM175" s="7"/>
      <c r="OFN175" s="7"/>
      <c r="OFO175" s="7"/>
      <c r="OFP175" s="7"/>
      <c r="OFQ175" s="7"/>
      <c r="OFR175" s="7"/>
      <c r="OFS175" s="7"/>
      <c r="OFT175" s="7"/>
      <c r="OFU175" s="7"/>
      <c r="OFV175" s="7"/>
      <c r="OFW175" s="7"/>
      <c r="OFX175" s="7"/>
      <c r="OFY175" s="7"/>
      <c r="OFZ175" s="7"/>
      <c r="OGA175" s="7"/>
      <c r="OGB175" s="7"/>
      <c r="OGC175" s="7"/>
      <c r="OGD175" s="7"/>
      <c r="OGE175" s="7"/>
      <c r="OGF175" s="7"/>
      <c r="OGG175" s="7"/>
      <c r="OGH175" s="7"/>
      <c r="OGI175" s="7"/>
      <c r="OGJ175" s="7"/>
      <c r="OGK175" s="7"/>
      <c r="OGL175" s="7"/>
      <c r="OGM175" s="7"/>
      <c r="OGN175" s="7"/>
      <c r="OGO175" s="7"/>
      <c r="OGP175" s="7"/>
      <c r="OGQ175" s="7"/>
      <c r="OGR175" s="7"/>
      <c r="OGS175" s="7"/>
      <c r="OGT175" s="7"/>
      <c r="OGU175" s="7"/>
      <c r="OGV175" s="7"/>
      <c r="OGW175" s="7"/>
      <c r="OGX175" s="7"/>
      <c r="OGY175" s="7"/>
      <c r="OGZ175" s="7"/>
      <c r="OHA175" s="7"/>
      <c r="OHB175" s="7"/>
      <c r="OHC175" s="7"/>
      <c r="OHD175" s="7"/>
      <c r="OHE175" s="7"/>
      <c r="OHF175" s="7"/>
      <c r="OHG175" s="7"/>
      <c r="OHH175" s="7"/>
      <c r="OHI175" s="7"/>
      <c r="OHJ175" s="7"/>
      <c r="OHK175" s="7"/>
      <c r="OHL175" s="7"/>
      <c r="OHM175" s="7"/>
      <c r="OHN175" s="7"/>
      <c r="OHO175" s="7"/>
      <c r="OHP175" s="7"/>
      <c r="OHQ175" s="7"/>
      <c r="OHR175" s="7"/>
      <c r="OHS175" s="7"/>
      <c r="OHT175" s="7"/>
      <c r="OHU175" s="7"/>
      <c r="OHV175" s="7"/>
      <c r="OHW175" s="7"/>
      <c r="OHX175" s="7"/>
      <c r="OHY175" s="7"/>
      <c r="OHZ175" s="7"/>
      <c r="OIA175" s="7"/>
      <c r="OIB175" s="7"/>
      <c r="OIC175" s="7"/>
      <c r="OID175" s="7"/>
      <c r="OIE175" s="7"/>
      <c r="OIF175" s="7"/>
      <c r="OIG175" s="7"/>
      <c r="OIH175" s="7"/>
      <c r="OII175" s="7"/>
      <c r="OIJ175" s="7"/>
      <c r="OIK175" s="7"/>
      <c r="OIL175" s="7"/>
      <c r="OIM175" s="7"/>
      <c r="OIN175" s="7"/>
      <c r="OIO175" s="7"/>
      <c r="OIP175" s="7"/>
      <c r="OIQ175" s="7"/>
      <c r="OIR175" s="7"/>
      <c r="OIS175" s="7"/>
      <c r="OIT175" s="7"/>
      <c r="OIU175" s="7"/>
      <c r="OIV175" s="7"/>
      <c r="OIW175" s="7"/>
      <c r="OIX175" s="7"/>
      <c r="OIY175" s="7"/>
      <c r="OIZ175" s="7"/>
      <c r="OJA175" s="7"/>
      <c r="OJB175" s="7"/>
      <c r="OJC175" s="7"/>
      <c r="OJD175" s="7"/>
      <c r="OJE175" s="7"/>
      <c r="OJF175" s="7"/>
      <c r="OJG175" s="7"/>
      <c r="OJH175" s="7"/>
      <c r="OJI175" s="7"/>
      <c r="OJJ175" s="7"/>
      <c r="OJK175" s="7"/>
      <c r="OJL175" s="7"/>
      <c r="OJM175" s="7"/>
      <c r="OJN175" s="7"/>
      <c r="OJO175" s="7"/>
      <c r="OJP175" s="7"/>
      <c r="OJQ175" s="7"/>
      <c r="OJR175" s="7"/>
      <c r="OJS175" s="7"/>
      <c r="OJT175" s="7"/>
      <c r="OJU175" s="7"/>
      <c r="OJV175" s="7"/>
      <c r="OJW175" s="7"/>
      <c r="OJX175" s="7"/>
      <c r="OJY175" s="7"/>
      <c r="OJZ175" s="7"/>
      <c r="OKA175" s="7"/>
      <c r="OKB175" s="7"/>
      <c r="OKC175" s="7"/>
      <c r="OKD175" s="7"/>
      <c r="OKE175" s="7"/>
      <c r="OKF175" s="7"/>
      <c r="OKG175" s="7"/>
      <c r="OKH175" s="7"/>
      <c r="OKI175" s="7"/>
      <c r="OKJ175" s="7"/>
      <c r="OKK175" s="7"/>
      <c r="OKL175" s="7"/>
      <c r="OKM175" s="7"/>
      <c r="OKN175" s="7"/>
      <c r="OKO175" s="7"/>
      <c r="OKP175" s="7"/>
      <c r="OKQ175" s="7"/>
      <c r="OKR175" s="7"/>
      <c r="OKS175" s="7"/>
      <c r="OKT175" s="7"/>
      <c r="OKU175" s="7"/>
      <c r="OKV175" s="7"/>
      <c r="OKW175" s="7"/>
      <c r="OKX175" s="7"/>
      <c r="OKY175" s="7"/>
      <c r="OKZ175" s="7"/>
      <c r="OLA175" s="7"/>
      <c r="OLB175" s="7"/>
      <c r="OLC175" s="7"/>
      <c r="OLD175" s="7"/>
      <c r="OLE175" s="7"/>
      <c r="OLF175" s="7"/>
      <c r="OLG175" s="7"/>
      <c r="OLH175" s="7"/>
      <c r="OLI175" s="7"/>
      <c r="OLJ175" s="7"/>
      <c r="OLK175" s="7"/>
      <c r="OLL175" s="7"/>
      <c r="OLM175" s="7"/>
      <c r="OLN175" s="7"/>
      <c r="OLO175" s="7"/>
      <c r="OLP175" s="7"/>
      <c r="OLQ175" s="7"/>
      <c r="OLR175" s="7"/>
      <c r="OLS175" s="7"/>
      <c r="OLT175" s="7"/>
      <c r="OLU175" s="7"/>
      <c r="OLV175" s="7"/>
      <c r="OLW175" s="7"/>
      <c r="OLX175" s="7"/>
      <c r="OLY175" s="7"/>
      <c r="OLZ175" s="7"/>
      <c r="OMA175" s="7"/>
      <c r="OMB175" s="7"/>
      <c r="OMC175" s="7"/>
      <c r="OMD175" s="7"/>
      <c r="OME175" s="7"/>
      <c r="OMF175" s="7"/>
      <c r="OMG175" s="7"/>
      <c r="OMH175" s="7"/>
      <c r="OMI175" s="7"/>
      <c r="OMJ175" s="7"/>
      <c r="OMK175" s="7"/>
      <c r="OML175" s="7"/>
      <c r="OMM175" s="7"/>
      <c r="OMN175" s="7"/>
      <c r="OMO175" s="7"/>
      <c r="OMP175" s="7"/>
      <c r="OMQ175" s="7"/>
      <c r="OMR175" s="7"/>
      <c r="OMS175" s="7"/>
      <c r="OMT175" s="7"/>
      <c r="OMU175" s="7"/>
      <c r="OMV175" s="7"/>
      <c r="OMW175" s="7"/>
      <c r="OMX175" s="7"/>
      <c r="OMY175" s="7"/>
      <c r="OMZ175" s="7"/>
      <c r="ONA175" s="7"/>
      <c r="ONB175" s="7"/>
      <c r="ONC175" s="7"/>
      <c r="OND175" s="7"/>
      <c r="ONE175" s="7"/>
      <c r="ONF175" s="7"/>
      <c r="ONG175" s="7"/>
      <c r="ONH175" s="7"/>
      <c r="ONI175" s="7"/>
      <c r="ONJ175" s="7"/>
      <c r="ONK175" s="7"/>
      <c r="ONL175" s="7"/>
      <c r="ONM175" s="7"/>
      <c r="ONN175" s="7"/>
      <c r="ONO175" s="7"/>
      <c r="ONP175" s="7"/>
      <c r="ONQ175" s="7"/>
      <c r="ONR175" s="7"/>
      <c r="ONS175" s="7"/>
      <c r="ONT175" s="7"/>
      <c r="ONU175" s="7"/>
      <c r="ONV175" s="7"/>
      <c r="ONW175" s="7"/>
      <c r="ONX175" s="7"/>
      <c r="ONY175" s="7"/>
      <c r="ONZ175" s="7"/>
      <c r="OOA175" s="7"/>
      <c r="OOB175" s="7"/>
      <c r="OOC175" s="7"/>
      <c r="OOD175" s="7"/>
      <c r="OOE175" s="7"/>
      <c r="OOF175" s="7"/>
      <c r="OOG175" s="7"/>
      <c r="OOH175" s="7"/>
      <c r="OOI175" s="7"/>
      <c r="OOJ175" s="7"/>
      <c r="OOK175" s="7"/>
      <c r="OOL175" s="7"/>
      <c r="OOM175" s="7"/>
      <c r="OON175" s="7"/>
      <c r="OOO175" s="7"/>
      <c r="OOP175" s="7"/>
      <c r="OOQ175" s="7"/>
      <c r="OOR175" s="7"/>
      <c r="OOS175" s="7"/>
      <c r="OOT175" s="7"/>
      <c r="OOU175" s="7"/>
      <c r="OOV175" s="7"/>
      <c r="OOW175" s="7"/>
      <c r="OOX175" s="7"/>
      <c r="OOY175" s="7"/>
      <c r="OOZ175" s="7"/>
      <c r="OPA175" s="7"/>
      <c r="OPB175" s="7"/>
      <c r="OPC175" s="7"/>
      <c r="OPD175" s="7"/>
      <c r="OPE175" s="7"/>
      <c r="OPF175" s="7"/>
      <c r="OPG175" s="7"/>
      <c r="OPH175" s="7"/>
      <c r="OPI175" s="7"/>
      <c r="OPJ175" s="7"/>
      <c r="OPK175" s="7"/>
      <c r="OPL175" s="7"/>
      <c r="OPM175" s="7"/>
      <c r="OPN175" s="7"/>
      <c r="OPO175" s="7"/>
      <c r="OPP175" s="7"/>
      <c r="OPQ175" s="7"/>
      <c r="OPR175" s="7"/>
      <c r="OPS175" s="7"/>
      <c r="OPT175" s="7"/>
      <c r="OPU175" s="7"/>
      <c r="OPV175" s="7"/>
      <c r="OPW175" s="7"/>
      <c r="OPX175" s="7"/>
      <c r="OPY175" s="7"/>
      <c r="OPZ175" s="7"/>
      <c r="OQA175" s="7"/>
      <c r="OQB175" s="7"/>
      <c r="OQC175" s="7"/>
      <c r="OQD175" s="7"/>
      <c r="OQE175" s="7"/>
      <c r="OQF175" s="7"/>
      <c r="OQG175" s="7"/>
      <c r="OQH175" s="7"/>
      <c r="OQI175" s="7"/>
      <c r="OQJ175" s="7"/>
      <c r="OQK175" s="7"/>
      <c r="OQL175" s="7"/>
      <c r="OQM175" s="7"/>
      <c r="OQN175" s="7"/>
      <c r="OQO175" s="7"/>
      <c r="OQP175" s="7"/>
      <c r="OQQ175" s="7"/>
      <c r="OQR175" s="7"/>
      <c r="OQS175" s="7"/>
      <c r="OQT175" s="7"/>
      <c r="OQU175" s="7"/>
      <c r="OQV175" s="7"/>
      <c r="OQW175" s="7"/>
      <c r="OQX175" s="7"/>
      <c r="OQY175" s="7"/>
      <c r="OQZ175" s="7"/>
      <c r="ORA175" s="7"/>
      <c r="ORB175" s="7"/>
      <c r="ORC175" s="7"/>
      <c r="ORD175" s="7"/>
      <c r="ORE175" s="7"/>
      <c r="ORF175" s="7"/>
      <c r="ORG175" s="7"/>
      <c r="ORH175" s="7"/>
      <c r="ORI175" s="7"/>
      <c r="ORJ175" s="7"/>
      <c r="ORK175" s="7"/>
      <c r="ORL175" s="7"/>
      <c r="ORM175" s="7"/>
      <c r="ORN175" s="7"/>
      <c r="ORO175" s="7"/>
      <c r="ORP175" s="7"/>
      <c r="ORQ175" s="7"/>
      <c r="ORR175" s="7"/>
      <c r="ORS175" s="7"/>
      <c r="ORT175" s="7"/>
      <c r="ORU175" s="7"/>
      <c r="ORV175" s="7"/>
      <c r="ORW175" s="7"/>
      <c r="ORX175" s="7"/>
      <c r="ORY175" s="7"/>
      <c r="ORZ175" s="7"/>
      <c r="OSA175" s="7"/>
      <c r="OSB175" s="7"/>
      <c r="OSC175" s="7"/>
      <c r="OSD175" s="7"/>
      <c r="OSE175" s="7"/>
      <c r="OSF175" s="7"/>
      <c r="OSG175" s="7"/>
      <c r="OSH175" s="7"/>
      <c r="OSI175" s="7"/>
      <c r="OSJ175" s="7"/>
      <c r="OSK175" s="7"/>
      <c r="OSL175" s="7"/>
      <c r="OSM175" s="7"/>
      <c r="OSN175" s="7"/>
      <c r="OSO175" s="7"/>
      <c r="OSP175" s="7"/>
      <c r="OSQ175" s="7"/>
      <c r="OSR175" s="7"/>
      <c r="OSS175" s="7"/>
      <c r="OST175" s="7"/>
      <c r="OSU175" s="7"/>
      <c r="OSV175" s="7"/>
      <c r="OSW175" s="7"/>
      <c r="OSX175" s="7"/>
      <c r="OSY175" s="7"/>
      <c r="OSZ175" s="7"/>
      <c r="OTA175" s="7"/>
      <c r="OTB175" s="7"/>
      <c r="OTC175" s="7"/>
      <c r="OTD175" s="7"/>
      <c r="OTE175" s="7"/>
      <c r="OTF175" s="7"/>
      <c r="OTG175" s="7"/>
      <c r="OTH175" s="7"/>
      <c r="OTI175" s="7"/>
      <c r="OTJ175" s="7"/>
      <c r="OTK175" s="7"/>
      <c r="OTL175" s="7"/>
      <c r="OTM175" s="7"/>
      <c r="OTN175" s="7"/>
      <c r="OTO175" s="7"/>
      <c r="OTP175" s="7"/>
      <c r="OTQ175" s="7"/>
      <c r="OTR175" s="7"/>
      <c r="OTS175" s="7"/>
      <c r="OTT175" s="7"/>
      <c r="OTU175" s="7"/>
      <c r="OTV175" s="7"/>
      <c r="OTW175" s="7"/>
      <c r="OTX175" s="7"/>
      <c r="OTY175" s="7"/>
      <c r="OTZ175" s="7"/>
      <c r="OUA175" s="7"/>
      <c r="OUB175" s="7"/>
      <c r="OUC175" s="7"/>
      <c r="OUD175" s="7"/>
      <c r="OUE175" s="7"/>
      <c r="OUF175" s="7"/>
      <c r="OUG175" s="7"/>
      <c r="OUH175" s="7"/>
      <c r="OUI175" s="7"/>
      <c r="OUJ175" s="7"/>
      <c r="OUK175" s="7"/>
      <c r="OUL175" s="7"/>
      <c r="OUM175" s="7"/>
      <c r="OUN175" s="7"/>
      <c r="OUO175" s="7"/>
      <c r="OUP175" s="7"/>
      <c r="OUQ175" s="7"/>
      <c r="OUR175" s="7"/>
      <c r="OUS175" s="7"/>
      <c r="OUT175" s="7"/>
      <c r="OUU175" s="7"/>
      <c r="OUV175" s="7"/>
      <c r="OUW175" s="7"/>
      <c r="OUX175" s="7"/>
      <c r="OUY175" s="7"/>
      <c r="OUZ175" s="7"/>
      <c r="OVA175" s="7"/>
      <c r="OVB175" s="7"/>
      <c r="OVC175" s="7"/>
      <c r="OVD175" s="7"/>
      <c r="OVE175" s="7"/>
      <c r="OVF175" s="7"/>
      <c r="OVG175" s="7"/>
      <c r="OVH175" s="7"/>
      <c r="OVI175" s="7"/>
      <c r="OVJ175" s="7"/>
      <c r="OVK175" s="7"/>
      <c r="OVL175" s="7"/>
      <c r="OVM175" s="7"/>
      <c r="OVN175" s="7"/>
      <c r="OVO175" s="7"/>
      <c r="OVP175" s="7"/>
      <c r="OVQ175" s="7"/>
      <c r="OVR175" s="7"/>
      <c r="OVS175" s="7"/>
      <c r="OVT175" s="7"/>
      <c r="OVU175" s="7"/>
      <c r="OVV175" s="7"/>
      <c r="OVW175" s="7"/>
      <c r="OVX175" s="7"/>
      <c r="OVY175" s="7"/>
      <c r="OVZ175" s="7"/>
      <c r="OWA175" s="7"/>
      <c r="OWB175" s="7"/>
      <c r="OWC175" s="7"/>
      <c r="OWD175" s="7"/>
      <c r="OWE175" s="7"/>
      <c r="OWF175" s="7"/>
      <c r="OWG175" s="7"/>
      <c r="OWH175" s="7"/>
      <c r="OWI175" s="7"/>
      <c r="OWJ175" s="7"/>
      <c r="OWK175" s="7"/>
      <c r="OWL175" s="7"/>
      <c r="OWM175" s="7"/>
      <c r="OWN175" s="7"/>
      <c r="OWO175" s="7"/>
      <c r="OWP175" s="7"/>
      <c r="OWQ175" s="7"/>
      <c r="OWR175" s="7"/>
      <c r="OWS175" s="7"/>
      <c r="OWT175" s="7"/>
      <c r="OWU175" s="7"/>
      <c r="OWV175" s="7"/>
      <c r="OWW175" s="7"/>
      <c r="OWX175" s="7"/>
      <c r="OWY175" s="7"/>
      <c r="OWZ175" s="7"/>
      <c r="OXA175" s="7"/>
      <c r="OXB175" s="7"/>
      <c r="OXC175" s="7"/>
      <c r="OXD175" s="7"/>
      <c r="OXE175" s="7"/>
      <c r="OXF175" s="7"/>
      <c r="OXG175" s="7"/>
      <c r="OXH175" s="7"/>
      <c r="OXI175" s="7"/>
      <c r="OXJ175" s="7"/>
      <c r="OXK175" s="7"/>
      <c r="OXL175" s="7"/>
      <c r="OXM175" s="7"/>
      <c r="OXN175" s="7"/>
      <c r="OXO175" s="7"/>
      <c r="OXP175" s="7"/>
      <c r="OXQ175" s="7"/>
      <c r="OXR175" s="7"/>
      <c r="OXS175" s="7"/>
      <c r="OXT175" s="7"/>
      <c r="OXU175" s="7"/>
      <c r="OXV175" s="7"/>
      <c r="OXW175" s="7"/>
      <c r="OXX175" s="7"/>
      <c r="OXY175" s="7"/>
      <c r="OXZ175" s="7"/>
      <c r="OYA175" s="7"/>
      <c r="OYB175" s="7"/>
      <c r="OYC175" s="7"/>
      <c r="OYD175" s="7"/>
      <c r="OYE175" s="7"/>
      <c r="OYF175" s="7"/>
      <c r="OYG175" s="7"/>
      <c r="OYH175" s="7"/>
      <c r="OYI175" s="7"/>
      <c r="OYJ175" s="7"/>
      <c r="OYK175" s="7"/>
      <c r="OYL175" s="7"/>
      <c r="OYM175" s="7"/>
      <c r="OYN175" s="7"/>
      <c r="OYO175" s="7"/>
      <c r="OYP175" s="7"/>
      <c r="OYQ175" s="7"/>
      <c r="OYR175" s="7"/>
      <c r="OYS175" s="7"/>
      <c r="OYT175" s="7"/>
      <c r="OYU175" s="7"/>
      <c r="OYV175" s="7"/>
      <c r="OYW175" s="7"/>
      <c r="OYX175" s="7"/>
      <c r="OYY175" s="7"/>
      <c r="OYZ175" s="7"/>
      <c r="OZA175" s="7"/>
      <c r="OZB175" s="7"/>
      <c r="OZC175" s="7"/>
      <c r="OZD175" s="7"/>
      <c r="OZE175" s="7"/>
      <c r="OZF175" s="7"/>
      <c r="OZG175" s="7"/>
      <c r="OZH175" s="7"/>
      <c r="OZI175" s="7"/>
      <c r="OZJ175" s="7"/>
      <c r="OZK175" s="7"/>
      <c r="OZL175" s="7"/>
      <c r="OZM175" s="7"/>
      <c r="OZN175" s="7"/>
      <c r="OZO175" s="7"/>
      <c r="OZP175" s="7"/>
      <c r="OZQ175" s="7"/>
      <c r="OZR175" s="7"/>
      <c r="OZS175" s="7"/>
      <c r="OZT175" s="7"/>
      <c r="OZU175" s="7"/>
      <c r="OZV175" s="7"/>
      <c r="OZW175" s="7"/>
      <c r="OZX175" s="7"/>
      <c r="OZY175" s="7"/>
      <c r="OZZ175" s="7"/>
      <c r="PAA175" s="7"/>
      <c r="PAB175" s="7"/>
      <c r="PAC175" s="7"/>
      <c r="PAD175" s="7"/>
      <c r="PAE175" s="7"/>
      <c r="PAF175" s="7"/>
      <c r="PAG175" s="7"/>
      <c r="PAH175" s="7"/>
      <c r="PAI175" s="7"/>
      <c r="PAJ175" s="7"/>
      <c r="PAK175" s="7"/>
      <c r="PAL175" s="7"/>
      <c r="PAM175" s="7"/>
      <c r="PAN175" s="7"/>
      <c r="PAO175" s="7"/>
      <c r="PAP175" s="7"/>
      <c r="PAQ175" s="7"/>
      <c r="PAR175" s="7"/>
      <c r="PAS175" s="7"/>
      <c r="PAT175" s="7"/>
      <c r="PAU175" s="7"/>
      <c r="PAV175" s="7"/>
      <c r="PAW175" s="7"/>
      <c r="PAX175" s="7"/>
      <c r="PAY175" s="7"/>
      <c r="PAZ175" s="7"/>
      <c r="PBA175" s="7"/>
      <c r="PBB175" s="7"/>
      <c r="PBC175" s="7"/>
      <c r="PBD175" s="7"/>
      <c r="PBE175" s="7"/>
      <c r="PBF175" s="7"/>
      <c r="PBG175" s="7"/>
      <c r="PBH175" s="7"/>
      <c r="PBI175" s="7"/>
      <c r="PBJ175" s="7"/>
      <c r="PBK175" s="7"/>
      <c r="PBL175" s="7"/>
      <c r="PBM175" s="7"/>
      <c r="PBN175" s="7"/>
      <c r="PBO175" s="7"/>
      <c r="PBP175" s="7"/>
      <c r="PBQ175" s="7"/>
      <c r="PBR175" s="7"/>
      <c r="PBS175" s="7"/>
      <c r="PBT175" s="7"/>
      <c r="PBU175" s="7"/>
      <c r="PBV175" s="7"/>
      <c r="PBW175" s="7"/>
      <c r="PBX175" s="7"/>
      <c r="PBY175" s="7"/>
      <c r="PBZ175" s="7"/>
      <c r="PCA175" s="7"/>
      <c r="PCB175" s="7"/>
      <c r="PCC175" s="7"/>
      <c r="PCD175" s="7"/>
      <c r="PCE175" s="7"/>
      <c r="PCF175" s="7"/>
      <c r="PCG175" s="7"/>
      <c r="PCH175" s="7"/>
      <c r="PCI175" s="7"/>
      <c r="PCJ175" s="7"/>
      <c r="PCK175" s="7"/>
      <c r="PCL175" s="7"/>
      <c r="PCM175" s="7"/>
      <c r="PCN175" s="7"/>
      <c r="PCO175" s="7"/>
      <c r="PCP175" s="7"/>
      <c r="PCQ175" s="7"/>
      <c r="PCR175" s="7"/>
      <c r="PCS175" s="7"/>
      <c r="PCT175" s="7"/>
      <c r="PCU175" s="7"/>
      <c r="PCV175" s="7"/>
      <c r="PCW175" s="7"/>
      <c r="PCX175" s="7"/>
      <c r="PCY175" s="7"/>
      <c r="PCZ175" s="7"/>
      <c r="PDA175" s="7"/>
      <c r="PDB175" s="7"/>
      <c r="PDC175" s="7"/>
      <c r="PDD175" s="7"/>
      <c r="PDE175" s="7"/>
      <c r="PDF175" s="7"/>
      <c r="PDG175" s="7"/>
      <c r="PDH175" s="7"/>
      <c r="PDI175" s="7"/>
      <c r="PDJ175" s="7"/>
      <c r="PDK175" s="7"/>
      <c r="PDL175" s="7"/>
      <c r="PDM175" s="7"/>
      <c r="PDN175" s="7"/>
      <c r="PDO175" s="7"/>
      <c r="PDP175" s="7"/>
      <c r="PDQ175" s="7"/>
      <c r="PDR175" s="7"/>
      <c r="PDS175" s="7"/>
      <c r="PDT175" s="7"/>
      <c r="PDU175" s="7"/>
      <c r="PDV175" s="7"/>
      <c r="PDW175" s="7"/>
      <c r="PDX175" s="7"/>
      <c r="PDY175" s="7"/>
      <c r="PDZ175" s="7"/>
      <c r="PEA175" s="7"/>
      <c r="PEB175" s="7"/>
      <c r="PEC175" s="7"/>
      <c r="PED175" s="7"/>
      <c r="PEE175" s="7"/>
      <c r="PEF175" s="7"/>
      <c r="PEG175" s="7"/>
      <c r="PEH175" s="7"/>
      <c r="PEI175" s="7"/>
      <c r="PEJ175" s="7"/>
      <c r="PEK175" s="7"/>
      <c r="PEL175" s="7"/>
      <c r="PEM175" s="7"/>
      <c r="PEN175" s="7"/>
      <c r="PEO175" s="7"/>
      <c r="PEP175" s="7"/>
      <c r="PEQ175" s="7"/>
      <c r="PER175" s="7"/>
      <c r="PES175" s="7"/>
      <c r="PET175" s="7"/>
      <c r="PEU175" s="7"/>
      <c r="PEV175" s="7"/>
      <c r="PEW175" s="7"/>
      <c r="PEX175" s="7"/>
      <c r="PEY175" s="7"/>
      <c r="PEZ175" s="7"/>
      <c r="PFA175" s="7"/>
      <c r="PFB175" s="7"/>
      <c r="PFC175" s="7"/>
      <c r="PFD175" s="7"/>
      <c r="PFE175" s="7"/>
      <c r="PFF175" s="7"/>
      <c r="PFG175" s="7"/>
      <c r="PFH175" s="7"/>
      <c r="PFI175" s="7"/>
      <c r="PFJ175" s="7"/>
      <c r="PFK175" s="7"/>
      <c r="PFL175" s="7"/>
      <c r="PFM175" s="7"/>
      <c r="PFN175" s="7"/>
      <c r="PFO175" s="7"/>
      <c r="PFP175" s="7"/>
      <c r="PFQ175" s="7"/>
      <c r="PFR175" s="7"/>
      <c r="PFS175" s="7"/>
      <c r="PFT175" s="7"/>
      <c r="PFU175" s="7"/>
      <c r="PFV175" s="7"/>
      <c r="PFW175" s="7"/>
      <c r="PFX175" s="7"/>
      <c r="PFY175" s="7"/>
      <c r="PFZ175" s="7"/>
      <c r="PGA175" s="7"/>
      <c r="PGB175" s="7"/>
      <c r="PGC175" s="7"/>
      <c r="PGD175" s="7"/>
      <c r="PGE175" s="7"/>
      <c r="PGF175" s="7"/>
      <c r="PGG175" s="7"/>
      <c r="PGH175" s="7"/>
      <c r="PGI175" s="7"/>
      <c r="PGJ175" s="7"/>
      <c r="PGK175" s="7"/>
      <c r="PGL175" s="7"/>
      <c r="PGM175" s="7"/>
      <c r="PGN175" s="7"/>
      <c r="PGO175" s="7"/>
      <c r="PGP175" s="7"/>
      <c r="PGQ175" s="7"/>
      <c r="PGR175" s="7"/>
      <c r="PGS175" s="7"/>
      <c r="PGT175" s="7"/>
      <c r="PGU175" s="7"/>
      <c r="PGV175" s="7"/>
      <c r="PGW175" s="7"/>
      <c r="PGX175" s="7"/>
      <c r="PGY175" s="7"/>
      <c r="PGZ175" s="7"/>
      <c r="PHA175" s="7"/>
      <c r="PHB175" s="7"/>
      <c r="PHC175" s="7"/>
      <c r="PHD175" s="7"/>
      <c r="PHE175" s="7"/>
      <c r="PHF175" s="7"/>
      <c r="PHG175" s="7"/>
      <c r="PHH175" s="7"/>
      <c r="PHI175" s="7"/>
      <c r="PHJ175" s="7"/>
      <c r="PHK175" s="7"/>
      <c r="PHL175" s="7"/>
      <c r="PHM175" s="7"/>
      <c r="PHN175" s="7"/>
      <c r="PHO175" s="7"/>
      <c r="PHP175" s="7"/>
      <c r="PHQ175" s="7"/>
      <c r="PHR175" s="7"/>
      <c r="PHS175" s="7"/>
      <c r="PHT175" s="7"/>
      <c r="PHU175" s="7"/>
      <c r="PHV175" s="7"/>
      <c r="PHW175" s="7"/>
      <c r="PHX175" s="7"/>
      <c r="PHY175" s="7"/>
      <c r="PHZ175" s="7"/>
      <c r="PIA175" s="7"/>
      <c r="PIB175" s="7"/>
      <c r="PIC175" s="7"/>
      <c r="PID175" s="7"/>
      <c r="PIE175" s="7"/>
      <c r="PIF175" s="7"/>
      <c r="PIG175" s="7"/>
      <c r="PIH175" s="7"/>
      <c r="PII175" s="7"/>
      <c r="PIJ175" s="7"/>
      <c r="PIK175" s="7"/>
      <c r="PIL175" s="7"/>
      <c r="PIM175" s="7"/>
      <c r="PIN175" s="7"/>
      <c r="PIO175" s="7"/>
      <c r="PIP175" s="7"/>
      <c r="PIQ175" s="7"/>
      <c r="PIR175" s="7"/>
      <c r="PIS175" s="7"/>
      <c r="PIT175" s="7"/>
      <c r="PIU175" s="7"/>
      <c r="PIV175" s="7"/>
      <c r="PIW175" s="7"/>
      <c r="PIX175" s="7"/>
      <c r="PIY175" s="7"/>
      <c r="PIZ175" s="7"/>
      <c r="PJA175" s="7"/>
      <c r="PJB175" s="7"/>
      <c r="PJC175" s="7"/>
      <c r="PJD175" s="7"/>
      <c r="PJE175" s="7"/>
      <c r="PJF175" s="7"/>
      <c r="PJG175" s="7"/>
      <c r="PJH175" s="7"/>
      <c r="PJI175" s="7"/>
      <c r="PJJ175" s="7"/>
      <c r="PJK175" s="7"/>
      <c r="PJL175" s="7"/>
      <c r="PJM175" s="7"/>
      <c r="PJN175" s="7"/>
      <c r="PJO175" s="7"/>
      <c r="PJP175" s="7"/>
      <c r="PJQ175" s="7"/>
      <c r="PJR175" s="7"/>
      <c r="PJS175" s="7"/>
      <c r="PJT175" s="7"/>
      <c r="PJU175" s="7"/>
      <c r="PJV175" s="7"/>
      <c r="PJW175" s="7"/>
      <c r="PJX175" s="7"/>
      <c r="PJY175" s="7"/>
      <c r="PJZ175" s="7"/>
      <c r="PKA175" s="7"/>
      <c r="PKB175" s="7"/>
      <c r="PKC175" s="7"/>
      <c r="PKD175" s="7"/>
      <c r="PKE175" s="7"/>
      <c r="PKF175" s="7"/>
      <c r="PKG175" s="7"/>
      <c r="PKH175" s="7"/>
      <c r="PKI175" s="7"/>
      <c r="PKJ175" s="7"/>
      <c r="PKK175" s="7"/>
      <c r="PKL175" s="7"/>
      <c r="PKM175" s="7"/>
      <c r="PKN175" s="7"/>
      <c r="PKO175" s="7"/>
      <c r="PKP175" s="7"/>
      <c r="PKQ175" s="7"/>
      <c r="PKR175" s="7"/>
      <c r="PKS175" s="7"/>
      <c r="PKT175" s="7"/>
      <c r="PKU175" s="7"/>
      <c r="PKV175" s="7"/>
      <c r="PKW175" s="7"/>
      <c r="PKX175" s="7"/>
      <c r="PKY175" s="7"/>
      <c r="PKZ175" s="7"/>
      <c r="PLA175" s="7"/>
      <c r="PLB175" s="7"/>
      <c r="PLC175" s="7"/>
      <c r="PLD175" s="7"/>
      <c r="PLE175" s="7"/>
      <c r="PLF175" s="7"/>
      <c r="PLG175" s="7"/>
      <c r="PLH175" s="7"/>
      <c r="PLI175" s="7"/>
      <c r="PLJ175" s="7"/>
      <c r="PLK175" s="7"/>
      <c r="PLL175" s="7"/>
      <c r="PLM175" s="7"/>
      <c r="PLN175" s="7"/>
      <c r="PLO175" s="7"/>
      <c r="PLP175" s="7"/>
      <c r="PLQ175" s="7"/>
      <c r="PLR175" s="7"/>
      <c r="PLS175" s="7"/>
      <c r="PLT175" s="7"/>
      <c r="PLU175" s="7"/>
      <c r="PLV175" s="7"/>
      <c r="PLW175" s="7"/>
      <c r="PLX175" s="7"/>
      <c r="PLY175" s="7"/>
      <c r="PLZ175" s="7"/>
      <c r="PMA175" s="7"/>
      <c r="PMB175" s="7"/>
      <c r="PMC175" s="7"/>
      <c r="PMD175" s="7"/>
      <c r="PME175" s="7"/>
      <c r="PMF175" s="7"/>
      <c r="PMG175" s="7"/>
      <c r="PMH175" s="7"/>
      <c r="PMI175" s="7"/>
      <c r="PMJ175" s="7"/>
      <c r="PMK175" s="7"/>
      <c r="PML175" s="7"/>
      <c r="PMM175" s="7"/>
      <c r="PMN175" s="7"/>
      <c r="PMO175" s="7"/>
      <c r="PMP175" s="7"/>
      <c r="PMQ175" s="7"/>
      <c r="PMR175" s="7"/>
      <c r="PMS175" s="7"/>
      <c r="PMT175" s="7"/>
      <c r="PMU175" s="7"/>
      <c r="PMV175" s="7"/>
      <c r="PMW175" s="7"/>
      <c r="PMX175" s="7"/>
      <c r="PMY175" s="7"/>
      <c r="PMZ175" s="7"/>
      <c r="PNA175" s="7"/>
      <c r="PNB175" s="7"/>
      <c r="PNC175" s="7"/>
      <c r="PND175" s="7"/>
      <c r="PNE175" s="7"/>
      <c r="PNF175" s="7"/>
      <c r="PNG175" s="7"/>
      <c r="PNH175" s="7"/>
      <c r="PNI175" s="7"/>
      <c r="PNJ175" s="7"/>
      <c r="PNK175" s="7"/>
      <c r="PNL175" s="7"/>
      <c r="PNM175" s="7"/>
      <c r="PNN175" s="7"/>
      <c r="PNO175" s="7"/>
      <c r="PNP175" s="7"/>
      <c r="PNQ175" s="7"/>
      <c r="PNR175" s="7"/>
      <c r="PNS175" s="7"/>
      <c r="PNT175" s="7"/>
      <c r="PNU175" s="7"/>
      <c r="PNV175" s="7"/>
      <c r="PNW175" s="7"/>
      <c r="PNX175" s="7"/>
      <c r="PNY175" s="7"/>
      <c r="PNZ175" s="7"/>
      <c r="POA175" s="7"/>
      <c r="POB175" s="7"/>
      <c r="POC175" s="7"/>
      <c r="POD175" s="7"/>
      <c r="POE175" s="7"/>
      <c r="POF175" s="7"/>
      <c r="POG175" s="7"/>
      <c r="POH175" s="7"/>
      <c r="POI175" s="7"/>
      <c r="POJ175" s="7"/>
      <c r="POK175" s="7"/>
      <c r="POL175" s="7"/>
      <c r="POM175" s="7"/>
      <c r="PON175" s="7"/>
      <c r="POO175" s="7"/>
      <c r="POP175" s="7"/>
      <c r="POQ175" s="7"/>
      <c r="POR175" s="7"/>
      <c r="POS175" s="7"/>
      <c r="POT175" s="7"/>
      <c r="POU175" s="7"/>
      <c r="POV175" s="7"/>
      <c r="POW175" s="7"/>
      <c r="POX175" s="7"/>
      <c r="POY175" s="7"/>
      <c r="POZ175" s="7"/>
      <c r="PPA175" s="7"/>
      <c r="PPB175" s="7"/>
      <c r="PPC175" s="7"/>
      <c r="PPD175" s="7"/>
      <c r="PPE175" s="7"/>
      <c r="PPF175" s="7"/>
      <c r="PPG175" s="7"/>
      <c r="PPH175" s="7"/>
      <c r="PPI175" s="7"/>
      <c r="PPJ175" s="7"/>
      <c r="PPK175" s="7"/>
      <c r="PPL175" s="7"/>
      <c r="PPM175" s="7"/>
      <c r="PPN175" s="7"/>
      <c r="PPO175" s="7"/>
      <c r="PPP175" s="7"/>
      <c r="PPQ175" s="7"/>
      <c r="PPR175" s="7"/>
      <c r="PPS175" s="7"/>
      <c r="PPT175" s="7"/>
      <c r="PPU175" s="7"/>
      <c r="PPV175" s="7"/>
      <c r="PPW175" s="7"/>
      <c r="PPX175" s="7"/>
      <c r="PPY175" s="7"/>
      <c r="PPZ175" s="7"/>
      <c r="PQA175" s="7"/>
      <c r="PQB175" s="7"/>
      <c r="PQC175" s="7"/>
      <c r="PQD175" s="7"/>
      <c r="PQE175" s="7"/>
      <c r="PQF175" s="7"/>
      <c r="PQG175" s="7"/>
      <c r="PQH175" s="7"/>
      <c r="PQI175" s="7"/>
      <c r="PQJ175" s="7"/>
      <c r="PQK175" s="7"/>
      <c r="PQL175" s="7"/>
      <c r="PQM175" s="7"/>
      <c r="PQN175" s="7"/>
      <c r="PQO175" s="7"/>
      <c r="PQP175" s="7"/>
      <c r="PQQ175" s="7"/>
      <c r="PQR175" s="7"/>
      <c r="PQS175" s="7"/>
      <c r="PQT175" s="7"/>
      <c r="PQU175" s="7"/>
      <c r="PQV175" s="7"/>
      <c r="PQW175" s="7"/>
      <c r="PQX175" s="7"/>
      <c r="PQY175" s="7"/>
      <c r="PQZ175" s="7"/>
      <c r="PRA175" s="7"/>
      <c r="PRB175" s="7"/>
      <c r="PRC175" s="7"/>
      <c r="PRD175" s="7"/>
      <c r="PRE175" s="7"/>
      <c r="PRF175" s="7"/>
      <c r="PRG175" s="7"/>
      <c r="PRH175" s="7"/>
      <c r="PRI175" s="7"/>
      <c r="PRJ175" s="7"/>
      <c r="PRK175" s="7"/>
      <c r="PRL175" s="7"/>
      <c r="PRM175" s="7"/>
      <c r="PRN175" s="7"/>
      <c r="PRO175" s="7"/>
      <c r="PRP175" s="7"/>
      <c r="PRQ175" s="7"/>
      <c r="PRR175" s="7"/>
      <c r="PRS175" s="7"/>
      <c r="PRT175" s="7"/>
      <c r="PRU175" s="7"/>
      <c r="PRV175" s="7"/>
      <c r="PRW175" s="7"/>
      <c r="PRX175" s="7"/>
      <c r="PRY175" s="7"/>
      <c r="PRZ175" s="7"/>
      <c r="PSA175" s="7"/>
      <c r="PSB175" s="7"/>
      <c r="PSC175" s="7"/>
      <c r="PSD175" s="7"/>
      <c r="PSE175" s="7"/>
      <c r="PSF175" s="7"/>
      <c r="PSG175" s="7"/>
      <c r="PSH175" s="7"/>
      <c r="PSI175" s="7"/>
      <c r="PSJ175" s="7"/>
      <c r="PSK175" s="7"/>
      <c r="PSL175" s="7"/>
      <c r="PSM175" s="7"/>
      <c r="PSN175" s="7"/>
      <c r="PSO175" s="7"/>
      <c r="PSP175" s="7"/>
      <c r="PSQ175" s="7"/>
      <c r="PSR175" s="7"/>
      <c r="PSS175" s="7"/>
      <c r="PST175" s="7"/>
      <c r="PSU175" s="7"/>
      <c r="PSV175" s="7"/>
      <c r="PSW175" s="7"/>
      <c r="PSX175" s="7"/>
      <c r="PSY175" s="7"/>
      <c r="PSZ175" s="7"/>
      <c r="PTA175" s="7"/>
      <c r="PTB175" s="7"/>
      <c r="PTC175" s="7"/>
      <c r="PTD175" s="7"/>
      <c r="PTE175" s="7"/>
      <c r="PTF175" s="7"/>
      <c r="PTG175" s="7"/>
      <c r="PTH175" s="7"/>
      <c r="PTI175" s="7"/>
      <c r="PTJ175" s="7"/>
      <c r="PTK175" s="7"/>
      <c r="PTL175" s="7"/>
      <c r="PTM175" s="7"/>
      <c r="PTN175" s="7"/>
      <c r="PTO175" s="7"/>
      <c r="PTP175" s="7"/>
      <c r="PTQ175" s="7"/>
      <c r="PTR175" s="7"/>
      <c r="PTS175" s="7"/>
      <c r="PTT175" s="7"/>
      <c r="PTU175" s="7"/>
      <c r="PTV175" s="7"/>
      <c r="PTW175" s="7"/>
      <c r="PTX175" s="7"/>
      <c r="PTY175" s="7"/>
      <c r="PTZ175" s="7"/>
      <c r="PUA175" s="7"/>
      <c r="PUB175" s="7"/>
      <c r="PUC175" s="7"/>
      <c r="PUD175" s="7"/>
      <c r="PUE175" s="7"/>
      <c r="PUF175" s="7"/>
      <c r="PUG175" s="7"/>
      <c r="PUH175" s="7"/>
      <c r="PUI175" s="7"/>
      <c r="PUJ175" s="7"/>
      <c r="PUK175" s="7"/>
      <c r="PUL175" s="7"/>
      <c r="PUM175" s="7"/>
      <c r="PUN175" s="7"/>
      <c r="PUO175" s="7"/>
      <c r="PUP175" s="7"/>
      <c r="PUQ175" s="7"/>
      <c r="PUR175" s="7"/>
      <c r="PUS175" s="7"/>
      <c r="PUT175" s="7"/>
      <c r="PUU175" s="7"/>
      <c r="PUV175" s="7"/>
      <c r="PUW175" s="7"/>
      <c r="PUX175" s="7"/>
      <c r="PUY175" s="7"/>
      <c r="PUZ175" s="7"/>
      <c r="PVA175" s="7"/>
      <c r="PVB175" s="7"/>
      <c r="PVC175" s="7"/>
      <c r="PVD175" s="7"/>
      <c r="PVE175" s="7"/>
      <c r="PVF175" s="7"/>
      <c r="PVG175" s="7"/>
      <c r="PVH175" s="7"/>
      <c r="PVI175" s="7"/>
      <c r="PVJ175" s="7"/>
      <c r="PVK175" s="7"/>
      <c r="PVL175" s="7"/>
      <c r="PVM175" s="7"/>
      <c r="PVN175" s="7"/>
      <c r="PVO175" s="7"/>
      <c r="PVP175" s="7"/>
      <c r="PVQ175" s="7"/>
      <c r="PVR175" s="7"/>
      <c r="PVS175" s="7"/>
      <c r="PVT175" s="7"/>
      <c r="PVU175" s="7"/>
      <c r="PVV175" s="7"/>
      <c r="PVW175" s="7"/>
      <c r="PVX175" s="7"/>
      <c r="PVY175" s="7"/>
      <c r="PVZ175" s="7"/>
      <c r="PWA175" s="7"/>
      <c r="PWB175" s="7"/>
      <c r="PWC175" s="7"/>
      <c r="PWD175" s="7"/>
      <c r="PWE175" s="7"/>
      <c r="PWF175" s="7"/>
      <c r="PWG175" s="7"/>
      <c r="PWH175" s="7"/>
      <c r="PWI175" s="7"/>
      <c r="PWJ175" s="7"/>
      <c r="PWK175" s="7"/>
      <c r="PWL175" s="7"/>
      <c r="PWM175" s="7"/>
      <c r="PWN175" s="7"/>
      <c r="PWO175" s="7"/>
      <c r="PWP175" s="7"/>
      <c r="PWQ175" s="7"/>
      <c r="PWR175" s="7"/>
      <c r="PWS175" s="7"/>
      <c r="PWT175" s="7"/>
      <c r="PWU175" s="7"/>
      <c r="PWV175" s="7"/>
      <c r="PWW175" s="7"/>
      <c r="PWX175" s="7"/>
      <c r="PWY175" s="7"/>
      <c r="PWZ175" s="7"/>
      <c r="PXA175" s="7"/>
      <c r="PXB175" s="7"/>
      <c r="PXC175" s="7"/>
      <c r="PXD175" s="7"/>
      <c r="PXE175" s="7"/>
      <c r="PXF175" s="7"/>
      <c r="PXG175" s="7"/>
      <c r="PXH175" s="7"/>
      <c r="PXI175" s="7"/>
      <c r="PXJ175" s="7"/>
      <c r="PXK175" s="7"/>
      <c r="PXL175" s="7"/>
      <c r="PXM175" s="7"/>
      <c r="PXN175" s="7"/>
      <c r="PXO175" s="7"/>
      <c r="PXP175" s="7"/>
      <c r="PXQ175" s="7"/>
      <c r="PXR175" s="7"/>
      <c r="PXS175" s="7"/>
      <c r="PXT175" s="7"/>
      <c r="PXU175" s="7"/>
      <c r="PXV175" s="7"/>
      <c r="PXW175" s="7"/>
      <c r="PXX175" s="7"/>
      <c r="PXY175" s="7"/>
      <c r="PXZ175" s="7"/>
      <c r="PYA175" s="7"/>
      <c r="PYB175" s="7"/>
      <c r="PYC175" s="7"/>
      <c r="PYD175" s="7"/>
      <c r="PYE175" s="7"/>
      <c r="PYF175" s="7"/>
      <c r="PYG175" s="7"/>
      <c r="PYH175" s="7"/>
      <c r="PYI175" s="7"/>
      <c r="PYJ175" s="7"/>
      <c r="PYK175" s="7"/>
      <c r="PYL175" s="7"/>
      <c r="PYM175" s="7"/>
      <c r="PYN175" s="7"/>
      <c r="PYO175" s="7"/>
      <c r="PYP175" s="7"/>
      <c r="PYQ175" s="7"/>
      <c r="PYR175" s="7"/>
      <c r="PYS175" s="7"/>
      <c r="PYT175" s="7"/>
      <c r="PYU175" s="7"/>
      <c r="PYV175" s="7"/>
      <c r="PYW175" s="7"/>
      <c r="PYX175" s="7"/>
      <c r="PYY175" s="7"/>
      <c r="PYZ175" s="7"/>
      <c r="PZA175" s="7"/>
      <c r="PZB175" s="7"/>
      <c r="PZC175" s="7"/>
      <c r="PZD175" s="7"/>
      <c r="PZE175" s="7"/>
      <c r="PZF175" s="7"/>
      <c r="PZG175" s="7"/>
      <c r="PZH175" s="7"/>
      <c r="PZI175" s="7"/>
      <c r="PZJ175" s="7"/>
      <c r="PZK175" s="7"/>
      <c r="PZL175" s="7"/>
      <c r="PZM175" s="7"/>
      <c r="PZN175" s="7"/>
      <c r="PZO175" s="7"/>
      <c r="PZP175" s="7"/>
      <c r="PZQ175" s="7"/>
      <c r="PZR175" s="7"/>
      <c r="PZS175" s="7"/>
      <c r="PZT175" s="7"/>
      <c r="PZU175" s="7"/>
      <c r="PZV175" s="7"/>
      <c r="PZW175" s="7"/>
      <c r="PZX175" s="7"/>
      <c r="PZY175" s="7"/>
      <c r="PZZ175" s="7"/>
      <c r="QAA175" s="7"/>
      <c r="QAB175" s="7"/>
      <c r="QAC175" s="7"/>
      <c r="QAD175" s="7"/>
      <c r="QAE175" s="7"/>
      <c r="QAF175" s="7"/>
      <c r="QAG175" s="7"/>
      <c r="QAH175" s="7"/>
      <c r="QAI175" s="7"/>
      <c r="QAJ175" s="7"/>
      <c r="QAK175" s="7"/>
      <c r="QAL175" s="7"/>
      <c r="QAM175" s="7"/>
      <c r="QAN175" s="7"/>
      <c r="QAO175" s="7"/>
      <c r="QAP175" s="7"/>
      <c r="QAQ175" s="7"/>
      <c r="QAR175" s="7"/>
      <c r="QAS175" s="7"/>
      <c r="QAT175" s="7"/>
      <c r="QAU175" s="7"/>
      <c r="QAV175" s="7"/>
      <c r="QAW175" s="7"/>
      <c r="QAX175" s="7"/>
      <c r="QAY175" s="7"/>
      <c r="QAZ175" s="7"/>
      <c r="QBA175" s="7"/>
      <c r="QBB175" s="7"/>
      <c r="QBC175" s="7"/>
      <c r="QBD175" s="7"/>
      <c r="QBE175" s="7"/>
      <c r="QBF175" s="7"/>
      <c r="QBG175" s="7"/>
      <c r="QBH175" s="7"/>
      <c r="QBI175" s="7"/>
      <c r="QBJ175" s="7"/>
      <c r="QBK175" s="7"/>
      <c r="QBL175" s="7"/>
      <c r="QBM175" s="7"/>
      <c r="QBN175" s="7"/>
      <c r="QBO175" s="7"/>
      <c r="QBP175" s="7"/>
      <c r="QBQ175" s="7"/>
      <c r="QBR175" s="7"/>
      <c r="QBS175" s="7"/>
      <c r="QBT175" s="7"/>
      <c r="QBU175" s="7"/>
      <c r="QBV175" s="7"/>
      <c r="QBW175" s="7"/>
      <c r="QBX175" s="7"/>
      <c r="QBY175" s="7"/>
      <c r="QBZ175" s="7"/>
      <c r="QCA175" s="7"/>
      <c r="QCB175" s="7"/>
      <c r="QCC175" s="7"/>
      <c r="QCD175" s="7"/>
      <c r="QCE175" s="7"/>
      <c r="QCF175" s="7"/>
      <c r="QCG175" s="7"/>
      <c r="QCH175" s="7"/>
      <c r="QCI175" s="7"/>
      <c r="QCJ175" s="7"/>
      <c r="QCK175" s="7"/>
      <c r="QCL175" s="7"/>
      <c r="QCM175" s="7"/>
      <c r="QCN175" s="7"/>
      <c r="QCO175" s="7"/>
      <c r="QCP175" s="7"/>
      <c r="QCQ175" s="7"/>
      <c r="QCR175" s="7"/>
      <c r="QCS175" s="7"/>
      <c r="QCT175" s="7"/>
      <c r="QCU175" s="7"/>
      <c r="QCV175" s="7"/>
      <c r="QCW175" s="7"/>
      <c r="QCX175" s="7"/>
      <c r="QCY175" s="7"/>
      <c r="QCZ175" s="7"/>
      <c r="QDA175" s="7"/>
      <c r="QDB175" s="7"/>
      <c r="QDC175" s="7"/>
      <c r="QDD175" s="7"/>
      <c r="QDE175" s="7"/>
      <c r="QDF175" s="7"/>
      <c r="QDG175" s="7"/>
      <c r="QDH175" s="7"/>
      <c r="QDI175" s="7"/>
      <c r="QDJ175" s="7"/>
      <c r="QDK175" s="7"/>
      <c r="QDL175" s="7"/>
      <c r="QDM175" s="7"/>
      <c r="QDN175" s="7"/>
      <c r="QDO175" s="7"/>
      <c r="QDP175" s="7"/>
      <c r="QDQ175" s="7"/>
      <c r="QDR175" s="7"/>
      <c r="QDS175" s="7"/>
      <c r="QDT175" s="7"/>
      <c r="QDU175" s="7"/>
      <c r="QDV175" s="7"/>
      <c r="QDW175" s="7"/>
      <c r="QDX175" s="7"/>
      <c r="QDY175" s="7"/>
      <c r="QDZ175" s="7"/>
      <c r="QEA175" s="7"/>
      <c r="QEB175" s="7"/>
      <c r="QEC175" s="7"/>
      <c r="QED175" s="7"/>
      <c r="QEE175" s="7"/>
      <c r="QEF175" s="7"/>
      <c r="QEG175" s="7"/>
      <c r="QEH175" s="7"/>
      <c r="QEI175" s="7"/>
      <c r="QEJ175" s="7"/>
      <c r="QEK175" s="7"/>
      <c r="QEL175" s="7"/>
      <c r="QEM175" s="7"/>
      <c r="QEN175" s="7"/>
      <c r="QEO175" s="7"/>
      <c r="QEP175" s="7"/>
      <c r="QEQ175" s="7"/>
      <c r="QER175" s="7"/>
      <c r="QES175" s="7"/>
      <c r="QET175" s="7"/>
      <c r="QEU175" s="7"/>
      <c r="QEV175" s="7"/>
      <c r="QEW175" s="7"/>
      <c r="QEX175" s="7"/>
      <c r="QEY175" s="7"/>
      <c r="QEZ175" s="7"/>
      <c r="QFA175" s="7"/>
      <c r="QFB175" s="7"/>
      <c r="QFC175" s="7"/>
      <c r="QFD175" s="7"/>
      <c r="QFE175" s="7"/>
      <c r="QFF175" s="7"/>
      <c r="QFG175" s="7"/>
      <c r="QFH175" s="7"/>
      <c r="QFI175" s="7"/>
      <c r="QFJ175" s="7"/>
      <c r="QFK175" s="7"/>
      <c r="QFL175" s="7"/>
      <c r="QFM175" s="7"/>
      <c r="QFN175" s="7"/>
      <c r="QFO175" s="7"/>
      <c r="QFP175" s="7"/>
      <c r="QFQ175" s="7"/>
      <c r="QFR175" s="7"/>
      <c r="QFS175" s="7"/>
      <c r="QFT175" s="7"/>
      <c r="QFU175" s="7"/>
      <c r="QFV175" s="7"/>
      <c r="QFW175" s="7"/>
      <c r="QFX175" s="7"/>
      <c r="QFY175" s="7"/>
      <c r="QFZ175" s="7"/>
      <c r="QGA175" s="7"/>
      <c r="QGB175" s="7"/>
      <c r="QGC175" s="7"/>
      <c r="QGD175" s="7"/>
      <c r="QGE175" s="7"/>
      <c r="QGF175" s="7"/>
      <c r="QGG175" s="7"/>
      <c r="QGH175" s="7"/>
      <c r="QGI175" s="7"/>
      <c r="QGJ175" s="7"/>
      <c r="QGK175" s="7"/>
      <c r="QGL175" s="7"/>
      <c r="QGM175" s="7"/>
      <c r="QGN175" s="7"/>
      <c r="QGO175" s="7"/>
      <c r="QGP175" s="7"/>
      <c r="QGQ175" s="7"/>
      <c r="QGR175" s="7"/>
      <c r="QGS175" s="7"/>
      <c r="QGT175" s="7"/>
      <c r="QGU175" s="7"/>
      <c r="QGV175" s="7"/>
      <c r="QGW175" s="7"/>
      <c r="QGX175" s="7"/>
      <c r="QGY175" s="7"/>
      <c r="QGZ175" s="7"/>
      <c r="QHA175" s="7"/>
      <c r="QHB175" s="7"/>
      <c r="QHC175" s="7"/>
      <c r="QHD175" s="7"/>
      <c r="QHE175" s="7"/>
      <c r="QHF175" s="7"/>
      <c r="QHG175" s="7"/>
      <c r="QHH175" s="7"/>
      <c r="QHI175" s="7"/>
      <c r="QHJ175" s="7"/>
      <c r="QHK175" s="7"/>
      <c r="QHL175" s="7"/>
      <c r="QHM175" s="7"/>
      <c r="QHN175" s="7"/>
      <c r="QHO175" s="7"/>
      <c r="QHP175" s="7"/>
      <c r="QHQ175" s="7"/>
      <c r="QHR175" s="7"/>
      <c r="QHS175" s="7"/>
      <c r="QHT175" s="7"/>
      <c r="QHU175" s="7"/>
      <c r="QHV175" s="7"/>
      <c r="QHW175" s="7"/>
      <c r="QHX175" s="7"/>
      <c r="QHY175" s="7"/>
      <c r="QHZ175" s="7"/>
      <c r="QIA175" s="7"/>
      <c r="QIB175" s="7"/>
      <c r="QIC175" s="7"/>
      <c r="QID175" s="7"/>
      <c r="QIE175" s="7"/>
      <c r="QIF175" s="7"/>
      <c r="QIG175" s="7"/>
      <c r="QIH175" s="7"/>
      <c r="QII175" s="7"/>
      <c r="QIJ175" s="7"/>
      <c r="QIK175" s="7"/>
      <c r="QIL175" s="7"/>
      <c r="QIM175" s="7"/>
      <c r="QIN175" s="7"/>
      <c r="QIO175" s="7"/>
      <c r="QIP175" s="7"/>
      <c r="QIQ175" s="7"/>
      <c r="QIR175" s="7"/>
      <c r="QIS175" s="7"/>
      <c r="QIT175" s="7"/>
      <c r="QIU175" s="7"/>
      <c r="QIV175" s="7"/>
      <c r="QIW175" s="7"/>
      <c r="QIX175" s="7"/>
      <c r="QIY175" s="7"/>
      <c r="QIZ175" s="7"/>
      <c r="QJA175" s="7"/>
      <c r="QJB175" s="7"/>
      <c r="QJC175" s="7"/>
      <c r="QJD175" s="7"/>
      <c r="QJE175" s="7"/>
      <c r="QJF175" s="7"/>
      <c r="QJG175" s="7"/>
      <c r="QJH175" s="7"/>
      <c r="QJI175" s="7"/>
      <c r="QJJ175" s="7"/>
      <c r="QJK175" s="7"/>
      <c r="QJL175" s="7"/>
      <c r="QJM175" s="7"/>
      <c r="QJN175" s="7"/>
      <c r="QJO175" s="7"/>
      <c r="QJP175" s="7"/>
      <c r="QJQ175" s="7"/>
      <c r="QJR175" s="7"/>
      <c r="QJS175" s="7"/>
      <c r="QJT175" s="7"/>
      <c r="QJU175" s="7"/>
      <c r="QJV175" s="7"/>
      <c r="QJW175" s="7"/>
      <c r="QJX175" s="7"/>
      <c r="QJY175" s="7"/>
      <c r="QJZ175" s="7"/>
      <c r="QKA175" s="7"/>
      <c r="QKB175" s="7"/>
      <c r="QKC175" s="7"/>
      <c r="QKD175" s="7"/>
      <c r="QKE175" s="7"/>
      <c r="QKF175" s="7"/>
      <c r="QKG175" s="7"/>
      <c r="QKH175" s="7"/>
      <c r="QKI175" s="7"/>
      <c r="QKJ175" s="7"/>
      <c r="QKK175" s="7"/>
      <c r="QKL175" s="7"/>
      <c r="QKM175" s="7"/>
      <c r="QKN175" s="7"/>
      <c r="QKO175" s="7"/>
      <c r="QKP175" s="7"/>
      <c r="QKQ175" s="7"/>
      <c r="QKR175" s="7"/>
      <c r="QKS175" s="7"/>
      <c r="QKT175" s="7"/>
      <c r="QKU175" s="7"/>
      <c r="QKV175" s="7"/>
      <c r="QKW175" s="7"/>
      <c r="QKX175" s="7"/>
      <c r="QKY175" s="7"/>
      <c r="QKZ175" s="7"/>
      <c r="QLA175" s="7"/>
      <c r="QLB175" s="7"/>
      <c r="QLC175" s="7"/>
      <c r="QLD175" s="7"/>
      <c r="QLE175" s="7"/>
      <c r="QLF175" s="7"/>
      <c r="QLG175" s="7"/>
      <c r="QLH175" s="7"/>
      <c r="QLI175" s="7"/>
      <c r="QLJ175" s="7"/>
      <c r="QLK175" s="7"/>
      <c r="QLL175" s="7"/>
      <c r="QLM175" s="7"/>
      <c r="QLN175" s="7"/>
      <c r="QLO175" s="7"/>
      <c r="QLP175" s="7"/>
      <c r="QLQ175" s="7"/>
      <c r="QLR175" s="7"/>
      <c r="QLS175" s="7"/>
      <c r="QLT175" s="7"/>
      <c r="QLU175" s="7"/>
      <c r="QLV175" s="7"/>
      <c r="QLW175" s="7"/>
      <c r="QLX175" s="7"/>
      <c r="QLY175" s="7"/>
      <c r="QLZ175" s="7"/>
      <c r="QMA175" s="7"/>
      <c r="QMB175" s="7"/>
      <c r="QMC175" s="7"/>
      <c r="QMD175" s="7"/>
      <c r="QME175" s="7"/>
      <c r="QMF175" s="7"/>
      <c r="QMG175" s="7"/>
      <c r="QMH175" s="7"/>
      <c r="QMI175" s="7"/>
      <c r="QMJ175" s="7"/>
      <c r="QMK175" s="7"/>
      <c r="QML175" s="7"/>
      <c r="QMM175" s="7"/>
      <c r="QMN175" s="7"/>
      <c r="QMO175" s="7"/>
      <c r="QMP175" s="7"/>
      <c r="QMQ175" s="7"/>
      <c r="QMR175" s="7"/>
      <c r="QMS175" s="7"/>
      <c r="QMT175" s="7"/>
      <c r="QMU175" s="7"/>
      <c r="QMV175" s="7"/>
      <c r="QMW175" s="7"/>
      <c r="QMX175" s="7"/>
      <c r="QMY175" s="7"/>
      <c r="QMZ175" s="7"/>
      <c r="QNA175" s="7"/>
      <c r="QNB175" s="7"/>
      <c r="QNC175" s="7"/>
      <c r="QND175" s="7"/>
      <c r="QNE175" s="7"/>
      <c r="QNF175" s="7"/>
      <c r="QNG175" s="7"/>
      <c r="QNH175" s="7"/>
      <c r="QNI175" s="7"/>
      <c r="QNJ175" s="7"/>
      <c r="QNK175" s="7"/>
      <c r="QNL175" s="7"/>
      <c r="QNM175" s="7"/>
      <c r="QNN175" s="7"/>
      <c r="QNO175" s="7"/>
      <c r="QNP175" s="7"/>
      <c r="QNQ175" s="7"/>
      <c r="QNR175" s="7"/>
      <c r="QNS175" s="7"/>
      <c r="QNT175" s="7"/>
      <c r="QNU175" s="7"/>
      <c r="QNV175" s="7"/>
      <c r="QNW175" s="7"/>
      <c r="QNX175" s="7"/>
      <c r="QNY175" s="7"/>
      <c r="QNZ175" s="7"/>
      <c r="QOA175" s="7"/>
      <c r="QOB175" s="7"/>
      <c r="QOC175" s="7"/>
      <c r="QOD175" s="7"/>
      <c r="QOE175" s="7"/>
      <c r="QOF175" s="7"/>
      <c r="QOG175" s="7"/>
      <c r="QOH175" s="7"/>
      <c r="QOI175" s="7"/>
      <c r="QOJ175" s="7"/>
      <c r="QOK175" s="7"/>
      <c r="QOL175" s="7"/>
      <c r="QOM175" s="7"/>
      <c r="QON175" s="7"/>
      <c r="QOO175" s="7"/>
      <c r="QOP175" s="7"/>
      <c r="QOQ175" s="7"/>
      <c r="QOR175" s="7"/>
      <c r="QOS175" s="7"/>
      <c r="QOT175" s="7"/>
      <c r="QOU175" s="7"/>
      <c r="QOV175" s="7"/>
      <c r="QOW175" s="7"/>
      <c r="QOX175" s="7"/>
      <c r="QOY175" s="7"/>
      <c r="QOZ175" s="7"/>
      <c r="QPA175" s="7"/>
      <c r="QPB175" s="7"/>
      <c r="QPC175" s="7"/>
      <c r="QPD175" s="7"/>
      <c r="QPE175" s="7"/>
      <c r="QPF175" s="7"/>
      <c r="QPG175" s="7"/>
      <c r="QPH175" s="7"/>
      <c r="QPI175" s="7"/>
      <c r="QPJ175" s="7"/>
      <c r="QPK175" s="7"/>
      <c r="QPL175" s="7"/>
      <c r="QPM175" s="7"/>
      <c r="QPN175" s="7"/>
      <c r="QPO175" s="7"/>
      <c r="QPP175" s="7"/>
      <c r="QPQ175" s="7"/>
      <c r="QPR175" s="7"/>
      <c r="QPS175" s="7"/>
      <c r="QPT175" s="7"/>
      <c r="QPU175" s="7"/>
      <c r="QPV175" s="7"/>
      <c r="QPW175" s="7"/>
      <c r="QPX175" s="7"/>
      <c r="QPY175" s="7"/>
      <c r="QPZ175" s="7"/>
      <c r="QQA175" s="7"/>
      <c r="QQB175" s="7"/>
      <c r="QQC175" s="7"/>
      <c r="QQD175" s="7"/>
      <c r="QQE175" s="7"/>
      <c r="QQF175" s="7"/>
      <c r="QQG175" s="7"/>
      <c r="QQH175" s="7"/>
      <c r="QQI175" s="7"/>
      <c r="QQJ175" s="7"/>
      <c r="QQK175" s="7"/>
      <c r="QQL175" s="7"/>
      <c r="QQM175" s="7"/>
      <c r="QQN175" s="7"/>
      <c r="QQO175" s="7"/>
      <c r="QQP175" s="7"/>
      <c r="QQQ175" s="7"/>
      <c r="QQR175" s="7"/>
      <c r="QQS175" s="7"/>
      <c r="QQT175" s="7"/>
      <c r="QQU175" s="7"/>
      <c r="QQV175" s="7"/>
      <c r="QQW175" s="7"/>
      <c r="QQX175" s="7"/>
      <c r="QQY175" s="7"/>
      <c r="QQZ175" s="7"/>
      <c r="QRA175" s="7"/>
      <c r="QRB175" s="7"/>
      <c r="QRC175" s="7"/>
      <c r="QRD175" s="7"/>
      <c r="QRE175" s="7"/>
      <c r="QRF175" s="7"/>
      <c r="QRG175" s="7"/>
      <c r="QRH175" s="7"/>
      <c r="QRI175" s="7"/>
      <c r="QRJ175" s="7"/>
      <c r="QRK175" s="7"/>
      <c r="QRL175" s="7"/>
      <c r="QRM175" s="7"/>
      <c r="QRN175" s="7"/>
      <c r="QRO175" s="7"/>
      <c r="QRP175" s="7"/>
      <c r="QRQ175" s="7"/>
      <c r="QRR175" s="7"/>
      <c r="QRS175" s="7"/>
      <c r="QRT175" s="7"/>
      <c r="QRU175" s="7"/>
      <c r="QRV175" s="7"/>
      <c r="QRW175" s="7"/>
      <c r="QRX175" s="7"/>
      <c r="QRY175" s="7"/>
      <c r="QRZ175" s="7"/>
      <c r="QSA175" s="7"/>
      <c r="QSB175" s="7"/>
      <c r="QSC175" s="7"/>
      <c r="QSD175" s="7"/>
      <c r="QSE175" s="7"/>
      <c r="QSF175" s="7"/>
      <c r="QSG175" s="7"/>
      <c r="QSH175" s="7"/>
      <c r="QSI175" s="7"/>
      <c r="QSJ175" s="7"/>
      <c r="QSK175" s="7"/>
      <c r="QSL175" s="7"/>
      <c r="QSM175" s="7"/>
      <c r="QSN175" s="7"/>
      <c r="QSO175" s="7"/>
      <c r="QSP175" s="7"/>
      <c r="QSQ175" s="7"/>
      <c r="QSR175" s="7"/>
      <c r="QSS175" s="7"/>
      <c r="QST175" s="7"/>
      <c r="QSU175" s="7"/>
      <c r="QSV175" s="7"/>
      <c r="QSW175" s="7"/>
      <c r="QSX175" s="7"/>
      <c r="QSY175" s="7"/>
      <c r="QSZ175" s="7"/>
      <c r="QTA175" s="7"/>
      <c r="QTB175" s="7"/>
      <c r="QTC175" s="7"/>
      <c r="QTD175" s="7"/>
      <c r="QTE175" s="7"/>
      <c r="QTF175" s="7"/>
      <c r="QTG175" s="7"/>
      <c r="QTH175" s="7"/>
      <c r="QTI175" s="7"/>
      <c r="QTJ175" s="7"/>
      <c r="QTK175" s="7"/>
      <c r="QTL175" s="7"/>
      <c r="QTM175" s="7"/>
      <c r="QTN175" s="7"/>
      <c r="QTO175" s="7"/>
      <c r="QTP175" s="7"/>
      <c r="QTQ175" s="7"/>
      <c r="QTR175" s="7"/>
      <c r="QTS175" s="7"/>
      <c r="QTT175" s="7"/>
      <c r="QTU175" s="7"/>
      <c r="QTV175" s="7"/>
      <c r="QTW175" s="7"/>
      <c r="QTX175" s="7"/>
      <c r="QTY175" s="7"/>
      <c r="QTZ175" s="7"/>
      <c r="QUA175" s="7"/>
      <c r="QUB175" s="7"/>
      <c r="QUC175" s="7"/>
      <c r="QUD175" s="7"/>
      <c r="QUE175" s="7"/>
      <c r="QUF175" s="7"/>
      <c r="QUG175" s="7"/>
      <c r="QUH175" s="7"/>
      <c r="QUI175" s="7"/>
      <c r="QUJ175" s="7"/>
      <c r="QUK175" s="7"/>
      <c r="QUL175" s="7"/>
      <c r="QUM175" s="7"/>
      <c r="QUN175" s="7"/>
      <c r="QUO175" s="7"/>
      <c r="QUP175" s="7"/>
      <c r="QUQ175" s="7"/>
      <c r="QUR175" s="7"/>
      <c r="QUS175" s="7"/>
      <c r="QUT175" s="7"/>
      <c r="QUU175" s="7"/>
      <c r="QUV175" s="7"/>
      <c r="QUW175" s="7"/>
      <c r="QUX175" s="7"/>
      <c r="QUY175" s="7"/>
      <c r="QUZ175" s="7"/>
      <c r="QVA175" s="7"/>
      <c r="QVB175" s="7"/>
      <c r="QVC175" s="7"/>
      <c r="QVD175" s="7"/>
      <c r="QVE175" s="7"/>
      <c r="QVF175" s="7"/>
      <c r="QVG175" s="7"/>
      <c r="QVH175" s="7"/>
      <c r="QVI175" s="7"/>
      <c r="QVJ175" s="7"/>
      <c r="QVK175" s="7"/>
      <c r="QVL175" s="7"/>
      <c r="QVM175" s="7"/>
      <c r="QVN175" s="7"/>
      <c r="QVO175" s="7"/>
      <c r="QVP175" s="7"/>
      <c r="QVQ175" s="7"/>
      <c r="QVR175" s="7"/>
      <c r="QVS175" s="7"/>
      <c r="QVT175" s="7"/>
      <c r="QVU175" s="7"/>
      <c r="QVV175" s="7"/>
      <c r="QVW175" s="7"/>
      <c r="QVX175" s="7"/>
      <c r="QVY175" s="7"/>
      <c r="QVZ175" s="7"/>
      <c r="QWA175" s="7"/>
      <c r="QWB175" s="7"/>
      <c r="QWC175" s="7"/>
      <c r="QWD175" s="7"/>
      <c r="QWE175" s="7"/>
      <c r="QWF175" s="7"/>
      <c r="QWG175" s="7"/>
      <c r="QWH175" s="7"/>
      <c r="QWI175" s="7"/>
      <c r="QWJ175" s="7"/>
      <c r="QWK175" s="7"/>
      <c r="QWL175" s="7"/>
      <c r="QWM175" s="7"/>
      <c r="QWN175" s="7"/>
      <c r="QWO175" s="7"/>
      <c r="QWP175" s="7"/>
      <c r="QWQ175" s="7"/>
      <c r="QWR175" s="7"/>
      <c r="QWS175" s="7"/>
      <c r="QWT175" s="7"/>
      <c r="QWU175" s="7"/>
      <c r="QWV175" s="7"/>
      <c r="QWW175" s="7"/>
      <c r="QWX175" s="7"/>
      <c r="QWY175" s="7"/>
      <c r="QWZ175" s="7"/>
      <c r="QXA175" s="7"/>
      <c r="QXB175" s="7"/>
      <c r="QXC175" s="7"/>
      <c r="QXD175" s="7"/>
      <c r="QXE175" s="7"/>
      <c r="QXF175" s="7"/>
      <c r="QXG175" s="7"/>
      <c r="QXH175" s="7"/>
      <c r="QXI175" s="7"/>
      <c r="QXJ175" s="7"/>
      <c r="QXK175" s="7"/>
      <c r="QXL175" s="7"/>
      <c r="QXM175" s="7"/>
      <c r="QXN175" s="7"/>
      <c r="QXO175" s="7"/>
      <c r="QXP175" s="7"/>
      <c r="QXQ175" s="7"/>
      <c r="QXR175" s="7"/>
      <c r="QXS175" s="7"/>
      <c r="QXT175" s="7"/>
      <c r="QXU175" s="7"/>
      <c r="QXV175" s="7"/>
      <c r="QXW175" s="7"/>
      <c r="QXX175" s="7"/>
      <c r="QXY175" s="7"/>
      <c r="QXZ175" s="7"/>
      <c r="QYA175" s="7"/>
      <c r="QYB175" s="7"/>
      <c r="QYC175" s="7"/>
      <c r="QYD175" s="7"/>
      <c r="QYE175" s="7"/>
      <c r="QYF175" s="7"/>
      <c r="QYG175" s="7"/>
      <c r="QYH175" s="7"/>
      <c r="QYI175" s="7"/>
      <c r="QYJ175" s="7"/>
      <c r="QYK175" s="7"/>
      <c r="QYL175" s="7"/>
      <c r="QYM175" s="7"/>
      <c r="QYN175" s="7"/>
      <c r="QYO175" s="7"/>
      <c r="QYP175" s="7"/>
      <c r="QYQ175" s="7"/>
      <c r="QYR175" s="7"/>
      <c r="QYS175" s="7"/>
      <c r="QYT175" s="7"/>
      <c r="QYU175" s="7"/>
      <c r="QYV175" s="7"/>
      <c r="QYW175" s="7"/>
      <c r="QYX175" s="7"/>
      <c r="QYY175" s="7"/>
      <c r="QYZ175" s="7"/>
      <c r="QZA175" s="7"/>
      <c r="QZB175" s="7"/>
      <c r="QZC175" s="7"/>
      <c r="QZD175" s="7"/>
      <c r="QZE175" s="7"/>
      <c r="QZF175" s="7"/>
      <c r="QZG175" s="7"/>
      <c r="QZH175" s="7"/>
      <c r="QZI175" s="7"/>
      <c r="QZJ175" s="7"/>
      <c r="QZK175" s="7"/>
      <c r="QZL175" s="7"/>
      <c r="QZM175" s="7"/>
      <c r="QZN175" s="7"/>
      <c r="QZO175" s="7"/>
      <c r="QZP175" s="7"/>
      <c r="QZQ175" s="7"/>
      <c r="QZR175" s="7"/>
      <c r="QZS175" s="7"/>
      <c r="QZT175" s="7"/>
      <c r="QZU175" s="7"/>
      <c r="QZV175" s="7"/>
      <c r="QZW175" s="7"/>
      <c r="QZX175" s="7"/>
      <c r="QZY175" s="7"/>
      <c r="QZZ175" s="7"/>
      <c r="RAA175" s="7"/>
      <c r="RAB175" s="7"/>
      <c r="RAC175" s="7"/>
      <c r="RAD175" s="7"/>
      <c r="RAE175" s="7"/>
      <c r="RAF175" s="7"/>
      <c r="RAG175" s="7"/>
      <c r="RAH175" s="7"/>
      <c r="RAI175" s="7"/>
      <c r="RAJ175" s="7"/>
      <c r="RAK175" s="7"/>
      <c r="RAL175" s="7"/>
      <c r="RAM175" s="7"/>
      <c r="RAN175" s="7"/>
      <c r="RAO175" s="7"/>
      <c r="RAP175" s="7"/>
      <c r="RAQ175" s="7"/>
      <c r="RAR175" s="7"/>
      <c r="RAS175" s="7"/>
      <c r="RAT175" s="7"/>
      <c r="RAU175" s="7"/>
      <c r="RAV175" s="7"/>
      <c r="RAW175" s="7"/>
      <c r="RAX175" s="7"/>
      <c r="RAY175" s="7"/>
      <c r="RAZ175" s="7"/>
      <c r="RBA175" s="7"/>
      <c r="RBB175" s="7"/>
      <c r="RBC175" s="7"/>
      <c r="RBD175" s="7"/>
      <c r="RBE175" s="7"/>
      <c r="RBF175" s="7"/>
      <c r="RBG175" s="7"/>
      <c r="RBH175" s="7"/>
      <c r="RBI175" s="7"/>
      <c r="RBJ175" s="7"/>
      <c r="RBK175" s="7"/>
      <c r="RBL175" s="7"/>
      <c r="RBM175" s="7"/>
      <c r="RBN175" s="7"/>
      <c r="RBO175" s="7"/>
      <c r="RBP175" s="7"/>
      <c r="RBQ175" s="7"/>
      <c r="RBR175" s="7"/>
      <c r="RBS175" s="7"/>
      <c r="RBT175" s="7"/>
      <c r="RBU175" s="7"/>
      <c r="RBV175" s="7"/>
      <c r="RBW175" s="7"/>
      <c r="RBX175" s="7"/>
      <c r="RBY175" s="7"/>
      <c r="RBZ175" s="7"/>
      <c r="RCA175" s="7"/>
      <c r="RCB175" s="7"/>
      <c r="RCC175" s="7"/>
      <c r="RCD175" s="7"/>
      <c r="RCE175" s="7"/>
      <c r="RCF175" s="7"/>
      <c r="RCG175" s="7"/>
      <c r="RCH175" s="7"/>
      <c r="RCI175" s="7"/>
      <c r="RCJ175" s="7"/>
      <c r="RCK175" s="7"/>
      <c r="RCL175" s="7"/>
      <c r="RCM175" s="7"/>
      <c r="RCN175" s="7"/>
      <c r="RCO175" s="7"/>
      <c r="RCP175" s="7"/>
      <c r="RCQ175" s="7"/>
      <c r="RCR175" s="7"/>
      <c r="RCS175" s="7"/>
      <c r="RCT175" s="7"/>
      <c r="RCU175" s="7"/>
      <c r="RCV175" s="7"/>
      <c r="RCW175" s="7"/>
      <c r="RCX175" s="7"/>
      <c r="RCY175" s="7"/>
      <c r="RCZ175" s="7"/>
      <c r="RDA175" s="7"/>
      <c r="RDB175" s="7"/>
      <c r="RDC175" s="7"/>
      <c r="RDD175" s="7"/>
      <c r="RDE175" s="7"/>
      <c r="RDF175" s="7"/>
      <c r="RDG175" s="7"/>
      <c r="RDH175" s="7"/>
      <c r="RDI175" s="7"/>
      <c r="RDJ175" s="7"/>
      <c r="RDK175" s="7"/>
      <c r="RDL175" s="7"/>
      <c r="RDM175" s="7"/>
      <c r="RDN175" s="7"/>
      <c r="RDO175" s="7"/>
      <c r="RDP175" s="7"/>
      <c r="RDQ175" s="7"/>
      <c r="RDR175" s="7"/>
      <c r="RDS175" s="7"/>
      <c r="RDT175" s="7"/>
      <c r="RDU175" s="7"/>
      <c r="RDV175" s="7"/>
      <c r="RDW175" s="7"/>
      <c r="RDX175" s="7"/>
      <c r="RDY175" s="7"/>
      <c r="RDZ175" s="7"/>
      <c r="REA175" s="7"/>
      <c r="REB175" s="7"/>
      <c r="REC175" s="7"/>
      <c r="RED175" s="7"/>
      <c r="REE175" s="7"/>
      <c r="REF175" s="7"/>
      <c r="REG175" s="7"/>
      <c r="REH175" s="7"/>
      <c r="REI175" s="7"/>
      <c r="REJ175" s="7"/>
      <c r="REK175" s="7"/>
      <c r="REL175" s="7"/>
      <c r="REM175" s="7"/>
      <c r="REN175" s="7"/>
      <c r="REO175" s="7"/>
      <c r="REP175" s="7"/>
      <c r="REQ175" s="7"/>
      <c r="RER175" s="7"/>
      <c r="RES175" s="7"/>
      <c r="RET175" s="7"/>
      <c r="REU175" s="7"/>
      <c r="REV175" s="7"/>
      <c r="REW175" s="7"/>
      <c r="REX175" s="7"/>
      <c r="REY175" s="7"/>
      <c r="REZ175" s="7"/>
      <c r="RFA175" s="7"/>
      <c r="RFB175" s="7"/>
      <c r="RFC175" s="7"/>
      <c r="RFD175" s="7"/>
      <c r="RFE175" s="7"/>
      <c r="RFF175" s="7"/>
      <c r="RFG175" s="7"/>
      <c r="RFH175" s="7"/>
      <c r="RFI175" s="7"/>
      <c r="RFJ175" s="7"/>
      <c r="RFK175" s="7"/>
      <c r="RFL175" s="7"/>
      <c r="RFM175" s="7"/>
      <c r="RFN175" s="7"/>
      <c r="RFO175" s="7"/>
      <c r="RFP175" s="7"/>
      <c r="RFQ175" s="7"/>
      <c r="RFR175" s="7"/>
      <c r="RFS175" s="7"/>
      <c r="RFT175" s="7"/>
      <c r="RFU175" s="7"/>
      <c r="RFV175" s="7"/>
      <c r="RFW175" s="7"/>
      <c r="RFX175" s="7"/>
      <c r="RFY175" s="7"/>
      <c r="RFZ175" s="7"/>
      <c r="RGA175" s="7"/>
      <c r="RGB175" s="7"/>
      <c r="RGC175" s="7"/>
      <c r="RGD175" s="7"/>
      <c r="RGE175" s="7"/>
      <c r="RGF175" s="7"/>
      <c r="RGG175" s="7"/>
      <c r="RGH175" s="7"/>
      <c r="RGI175" s="7"/>
      <c r="RGJ175" s="7"/>
      <c r="RGK175" s="7"/>
      <c r="RGL175" s="7"/>
      <c r="RGM175" s="7"/>
      <c r="RGN175" s="7"/>
      <c r="RGO175" s="7"/>
      <c r="RGP175" s="7"/>
      <c r="RGQ175" s="7"/>
      <c r="RGR175" s="7"/>
      <c r="RGS175" s="7"/>
      <c r="RGT175" s="7"/>
      <c r="RGU175" s="7"/>
      <c r="RGV175" s="7"/>
      <c r="RGW175" s="7"/>
      <c r="RGX175" s="7"/>
      <c r="RGY175" s="7"/>
      <c r="RGZ175" s="7"/>
      <c r="RHA175" s="7"/>
      <c r="RHB175" s="7"/>
      <c r="RHC175" s="7"/>
      <c r="RHD175" s="7"/>
      <c r="RHE175" s="7"/>
      <c r="RHF175" s="7"/>
      <c r="RHG175" s="7"/>
      <c r="RHH175" s="7"/>
      <c r="RHI175" s="7"/>
      <c r="RHJ175" s="7"/>
      <c r="RHK175" s="7"/>
      <c r="RHL175" s="7"/>
      <c r="RHM175" s="7"/>
      <c r="RHN175" s="7"/>
      <c r="RHO175" s="7"/>
      <c r="RHP175" s="7"/>
      <c r="RHQ175" s="7"/>
      <c r="RHR175" s="7"/>
      <c r="RHS175" s="7"/>
      <c r="RHT175" s="7"/>
      <c r="RHU175" s="7"/>
      <c r="RHV175" s="7"/>
      <c r="RHW175" s="7"/>
      <c r="RHX175" s="7"/>
      <c r="RHY175" s="7"/>
      <c r="RHZ175" s="7"/>
      <c r="RIA175" s="7"/>
      <c r="RIB175" s="7"/>
      <c r="RIC175" s="7"/>
      <c r="RID175" s="7"/>
      <c r="RIE175" s="7"/>
      <c r="RIF175" s="7"/>
      <c r="RIG175" s="7"/>
      <c r="RIH175" s="7"/>
      <c r="RII175" s="7"/>
      <c r="RIJ175" s="7"/>
      <c r="RIK175" s="7"/>
      <c r="RIL175" s="7"/>
      <c r="RIM175" s="7"/>
      <c r="RIN175" s="7"/>
      <c r="RIO175" s="7"/>
      <c r="RIP175" s="7"/>
      <c r="RIQ175" s="7"/>
      <c r="RIR175" s="7"/>
      <c r="RIS175" s="7"/>
      <c r="RIT175" s="7"/>
      <c r="RIU175" s="7"/>
      <c r="RIV175" s="7"/>
      <c r="RIW175" s="7"/>
      <c r="RIX175" s="7"/>
      <c r="RIY175" s="7"/>
      <c r="RIZ175" s="7"/>
      <c r="RJA175" s="7"/>
      <c r="RJB175" s="7"/>
      <c r="RJC175" s="7"/>
      <c r="RJD175" s="7"/>
      <c r="RJE175" s="7"/>
      <c r="RJF175" s="7"/>
      <c r="RJG175" s="7"/>
      <c r="RJH175" s="7"/>
      <c r="RJI175" s="7"/>
      <c r="RJJ175" s="7"/>
      <c r="RJK175" s="7"/>
      <c r="RJL175" s="7"/>
      <c r="RJM175" s="7"/>
      <c r="RJN175" s="7"/>
      <c r="RJO175" s="7"/>
      <c r="RJP175" s="7"/>
      <c r="RJQ175" s="7"/>
      <c r="RJR175" s="7"/>
      <c r="RJS175" s="7"/>
      <c r="RJT175" s="7"/>
      <c r="RJU175" s="7"/>
      <c r="RJV175" s="7"/>
      <c r="RJW175" s="7"/>
      <c r="RJX175" s="7"/>
      <c r="RJY175" s="7"/>
      <c r="RJZ175" s="7"/>
      <c r="RKA175" s="7"/>
      <c r="RKB175" s="7"/>
      <c r="RKC175" s="7"/>
      <c r="RKD175" s="7"/>
      <c r="RKE175" s="7"/>
      <c r="RKF175" s="7"/>
      <c r="RKG175" s="7"/>
      <c r="RKH175" s="7"/>
      <c r="RKI175" s="7"/>
      <c r="RKJ175" s="7"/>
      <c r="RKK175" s="7"/>
      <c r="RKL175" s="7"/>
      <c r="RKM175" s="7"/>
      <c r="RKN175" s="7"/>
      <c r="RKO175" s="7"/>
      <c r="RKP175" s="7"/>
      <c r="RKQ175" s="7"/>
      <c r="RKR175" s="7"/>
      <c r="RKS175" s="7"/>
      <c r="RKT175" s="7"/>
      <c r="RKU175" s="7"/>
      <c r="RKV175" s="7"/>
      <c r="RKW175" s="7"/>
      <c r="RKX175" s="7"/>
      <c r="RKY175" s="7"/>
      <c r="RKZ175" s="7"/>
      <c r="RLA175" s="7"/>
      <c r="RLB175" s="7"/>
      <c r="RLC175" s="7"/>
      <c r="RLD175" s="7"/>
      <c r="RLE175" s="7"/>
      <c r="RLF175" s="7"/>
      <c r="RLG175" s="7"/>
      <c r="RLH175" s="7"/>
      <c r="RLI175" s="7"/>
      <c r="RLJ175" s="7"/>
      <c r="RLK175" s="7"/>
      <c r="RLL175" s="7"/>
      <c r="RLM175" s="7"/>
      <c r="RLN175" s="7"/>
      <c r="RLO175" s="7"/>
      <c r="RLP175" s="7"/>
      <c r="RLQ175" s="7"/>
      <c r="RLR175" s="7"/>
      <c r="RLS175" s="7"/>
      <c r="RLT175" s="7"/>
      <c r="RLU175" s="7"/>
      <c r="RLV175" s="7"/>
      <c r="RLW175" s="7"/>
      <c r="RLX175" s="7"/>
      <c r="RLY175" s="7"/>
      <c r="RLZ175" s="7"/>
      <c r="RMA175" s="7"/>
      <c r="RMB175" s="7"/>
      <c r="RMC175" s="7"/>
      <c r="RMD175" s="7"/>
      <c r="RME175" s="7"/>
      <c r="RMF175" s="7"/>
      <c r="RMG175" s="7"/>
      <c r="RMH175" s="7"/>
      <c r="RMI175" s="7"/>
      <c r="RMJ175" s="7"/>
      <c r="RMK175" s="7"/>
      <c r="RML175" s="7"/>
      <c r="RMM175" s="7"/>
      <c r="RMN175" s="7"/>
      <c r="RMO175" s="7"/>
      <c r="RMP175" s="7"/>
      <c r="RMQ175" s="7"/>
      <c r="RMR175" s="7"/>
      <c r="RMS175" s="7"/>
      <c r="RMT175" s="7"/>
      <c r="RMU175" s="7"/>
      <c r="RMV175" s="7"/>
      <c r="RMW175" s="7"/>
      <c r="RMX175" s="7"/>
      <c r="RMY175" s="7"/>
      <c r="RMZ175" s="7"/>
      <c r="RNA175" s="7"/>
      <c r="RNB175" s="7"/>
      <c r="RNC175" s="7"/>
      <c r="RND175" s="7"/>
      <c r="RNE175" s="7"/>
      <c r="RNF175" s="7"/>
      <c r="RNG175" s="7"/>
      <c r="RNH175" s="7"/>
      <c r="RNI175" s="7"/>
      <c r="RNJ175" s="7"/>
      <c r="RNK175" s="7"/>
      <c r="RNL175" s="7"/>
      <c r="RNM175" s="7"/>
      <c r="RNN175" s="7"/>
      <c r="RNO175" s="7"/>
      <c r="RNP175" s="7"/>
      <c r="RNQ175" s="7"/>
      <c r="RNR175" s="7"/>
      <c r="RNS175" s="7"/>
      <c r="RNT175" s="7"/>
      <c r="RNU175" s="7"/>
      <c r="RNV175" s="7"/>
      <c r="RNW175" s="7"/>
      <c r="RNX175" s="7"/>
      <c r="RNY175" s="7"/>
      <c r="RNZ175" s="7"/>
      <c r="ROA175" s="7"/>
      <c r="ROB175" s="7"/>
      <c r="ROC175" s="7"/>
      <c r="ROD175" s="7"/>
      <c r="ROE175" s="7"/>
      <c r="ROF175" s="7"/>
      <c r="ROG175" s="7"/>
      <c r="ROH175" s="7"/>
      <c r="ROI175" s="7"/>
      <c r="ROJ175" s="7"/>
      <c r="ROK175" s="7"/>
      <c r="ROL175" s="7"/>
      <c r="ROM175" s="7"/>
      <c r="RON175" s="7"/>
      <c r="ROO175" s="7"/>
      <c r="ROP175" s="7"/>
      <c r="ROQ175" s="7"/>
      <c r="ROR175" s="7"/>
      <c r="ROS175" s="7"/>
      <c r="ROT175" s="7"/>
      <c r="ROU175" s="7"/>
      <c r="ROV175" s="7"/>
      <c r="ROW175" s="7"/>
      <c r="ROX175" s="7"/>
      <c r="ROY175" s="7"/>
      <c r="ROZ175" s="7"/>
      <c r="RPA175" s="7"/>
      <c r="RPB175" s="7"/>
      <c r="RPC175" s="7"/>
      <c r="RPD175" s="7"/>
      <c r="RPE175" s="7"/>
      <c r="RPF175" s="7"/>
      <c r="RPG175" s="7"/>
      <c r="RPH175" s="7"/>
      <c r="RPI175" s="7"/>
      <c r="RPJ175" s="7"/>
      <c r="RPK175" s="7"/>
      <c r="RPL175" s="7"/>
      <c r="RPM175" s="7"/>
      <c r="RPN175" s="7"/>
      <c r="RPO175" s="7"/>
      <c r="RPP175" s="7"/>
      <c r="RPQ175" s="7"/>
      <c r="RPR175" s="7"/>
      <c r="RPS175" s="7"/>
      <c r="RPT175" s="7"/>
      <c r="RPU175" s="7"/>
      <c r="RPV175" s="7"/>
      <c r="RPW175" s="7"/>
      <c r="RPX175" s="7"/>
      <c r="RPY175" s="7"/>
      <c r="RPZ175" s="7"/>
      <c r="RQA175" s="7"/>
      <c r="RQB175" s="7"/>
      <c r="RQC175" s="7"/>
      <c r="RQD175" s="7"/>
      <c r="RQE175" s="7"/>
      <c r="RQF175" s="7"/>
      <c r="RQG175" s="7"/>
      <c r="RQH175" s="7"/>
      <c r="RQI175" s="7"/>
      <c r="RQJ175" s="7"/>
      <c r="RQK175" s="7"/>
      <c r="RQL175" s="7"/>
      <c r="RQM175" s="7"/>
      <c r="RQN175" s="7"/>
      <c r="RQO175" s="7"/>
      <c r="RQP175" s="7"/>
      <c r="RQQ175" s="7"/>
      <c r="RQR175" s="7"/>
      <c r="RQS175" s="7"/>
      <c r="RQT175" s="7"/>
      <c r="RQU175" s="7"/>
      <c r="RQV175" s="7"/>
      <c r="RQW175" s="7"/>
      <c r="RQX175" s="7"/>
      <c r="RQY175" s="7"/>
      <c r="RQZ175" s="7"/>
      <c r="RRA175" s="7"/>
      <c r="RRB175" s="7"/>
      <c r="RRC175" s="7"/>
      <c r="RRD175" s="7"/>
      <c r="RRE175" s="7"/>
      <c r="RRF175" s="7"/>
      <c r="RRG175" s="7"/>
      <c r="RRH175" s="7"/>
      <c r="RRI175" s="7"/>
      <c r="RRJ175" s="7"/>
      <c r="RRK175" s="7"/>
      <c r="RRL175" s="7"/>
      <c r="RRM175" s="7"/>
      <c r="RRN175" s="7"/>
      <c r="RRO175" s="7"/>
      <c r="RRP175" s="7"/>
      <c r="RRQ175" s="7"/>
      <c r="RRR175" s="7"/>
      <c r="RRS175" s="7"/>
      <c r="RRT175" s="7"/>
      <c r="RRU175" s="7"/>
      <c r="RRV175" s="7"/>
      <c r="RRW175" s="7"/>
      <c r="RRX175" s="7"/>
      <c r="RRY175" s="7"/>
      <c r="RRZ175" s="7"/>
      <c r="RSA175" s="7"/>
      <c r="RSB175" s="7"/>
      <c r="RSC175" s="7"/>
      <c r="RSD175" s="7"/>
      <c r="RSE175" s="7"/>
      <c r="RSF175" s="7"/>
      <c r="RSG175" s="7"/>
      <c r="RSH175" s="7"/>
      <c r="RSI175" s="7"/>
      <c r="RSJ175" s="7"/>
      <c r="RSK175" s="7"/>
      <c r="RSL175" s="7"/>
      <c r="RSM175" s="7"/>
      <c r="RSN175" s="7"/>
      <c r="RSO175" s="7"/>
      <c r="RSP175" s="7"/>
      <c r="RSQ175" s="7"/>
      <c r="RSR175" s="7"/>
      <c r="RSS175" s="7"/>
      <c r="RST175" s="7"/>
      <c r="RSU175" s="7"/>
      <c r="RSV175" s="7"/>
      <c r="RSW175" s="7"/>
      <c r="RSX175" s="7"/>
      <c r="RSY175" s="7"/>
      <c r="RSZ175" s="7"/>
      <c r="RTA175" s="7"/>
      <c r="RTB175" s="7"/>
      <c r="RTC175" s="7"/>
      <c r="RTD175" s="7"/>
      <c r="RTE175" s="7"/>
      <c r="RTF175" s="7"/>
      <c r="RTG175" s="7"/>
      <c r="RTH175" s="7"/>
      <c r="RTI175" s="7"/>
      <c r="RTJ175" s="7"/>
      <c r="RTK175" s="7"/>
      <c r="RTL175" s="7"/>
      <c r="RTM175" s="7"/>
      <c r="RTN175" s="7"/>
      <c r="RTO175" s="7"/>
      <c r="RTP175" s="7"/>
      <c r="RTQ175" s="7"/>
      <c r="RTR175" s="7"/>
      <c r="RTS175" s="7"/>
      <c r="RTT175" s="7"/>
      <c r="RTU175" s="7"/>
      <c r="RTV175" s="7"/>
      <c r="RTW175" s="7"/>
      <c r="RTX175" s="7"/>
      <c r="RTY175" s="7"/>
      <c r="RTZ175" s="7"/>
      <c r="RUA175" s="7"/>
      <c r="RUB175" s="7"/>
      <c r="RUC175" s="7"/>
      <c r="RUD175" s="7"/>
      <c r="RUE175" s="7"/>
      <c r="RUF175" s="7"/>
      <c r="RUG175" s="7"/>
      <c r="RUH175" s="7"/>
      <c r="RUI175" s="7"/>
      <c r="RUJ175" s="7"/>
      <c r="RUK175" s="7"/>
      <c r="RUL175" s="7"/>
      <c r="RUM175" s="7"/>
      <c r="RUN175" s="7"/>
      <c r="RUO175" s="7"/>
      <c r="RUP175" s="7"/>
      <c r="RUQ175" s="7"/>
      <c r="RUR175" s="7"/>
      <c r="RUS175" s="7"/>
      <c r="RUT175" s="7"/>
      <c r="RUU175" s="7"/>
      <c r="RUV175" s="7"/>
      <c r="RUW175" s="7"/>
      <c r="RUX175" s="7"/>
      <c r="RUY175" s="7"/>
      <c r="RUZ175" s="7"/>
      <c r="RVA175" s="7"/>
      <c r="RVB175" s="7"/>
      <c r="RVC175" s="7"/>
      <c r="RVD175" s="7"/>
      <c r="RVE175" s="7"/>
      <c r="RVF175" s="7"/>
      <c r="RVG175" s="7"/>
      <c r="RVH175" s="7"/>
      <c r="RVI175" s="7"/>
      <c r="RVJ175" s="7"/>
      <c r="RVK175" s="7"/>
      <c r="RVL175" s="7"/>
      <c r="RVM175" s="7"/>
      <c r="RVN175" s="7"/>
      <c r="RVO175" s="7"/>
      <c r="RVP175" s="7"/>
      <c r="RVQ175" s="7"/>
      <c r="RVR175" s="7"/>
      <c r="RVS175" s="7"/>
      <c r="RVT175" s="7"/>
      <c r="RVU175" s="7"/>
      <c r="RVV175" s="7"/>
      <c r="RVW175" s="7"/>
      <c r="RVX175" s="7"/>
      <c r="RVY175" s="7"/>
      <c r="RVZ175" s="7"/>
      <c r="RWA175" s="7"/>
      <c r="RWB175" s="7"/>
      <c r="RWC175" s="7"/>
      <c r="RWD175" s="7"/>
      <c r="RWE175" s="7"/>
      <c r="RWF175" s="7"/>
      <c r="RWG175" s="7"/>
      <c r="RWH175" s="7"/>
      <c r="RWI175" s="7"/>
      <c r="RWJ175" s="7"/>
      <c r="RWK175" s="7"/>
      <c r="RWL175" s="7"/>
      <c r="RWM175" s="7"/>
      <c r="RWN175" s="7"/>
      <c r="RWO175" s="7"/>
      <c r="RWP175" s="7"/>
      <c r="RWQ175" s="7"/>
      <c r="RWR175" s="7"/>
      <c r="RWS175" s="7"/>
      <c r="RWT175" s="7"/>
      <c r="RWU175" s="7"/>
      <c r="RWV175" s="7"/>
      <c r="RWW175" s="7"/>
      <c r="RWX175" s="7"/>
      <c r="RWY175" s="7"/>
      <c r="RWZ175" s="7"/>
      <c r="RXA175" s="7"/>
      <c r="RXB175" s="7"/>
      <c r="RXC175" s="7"/>
      <c r="RXD175" s="7"/>
      <c r="RXE175" s="7"/>
      <c r="RXF175" s="7"/>
      <c r="RXG175" s="7"/>
      <c r="RXH175" s="7"/>
      <c r="RXI175" s="7"/>
      <c r="RXJ175" s="7"/>
      <c r="RXK175" s="7"/>
      <c r="RXL175" s="7"/>
      <c r="RXM175" s="7"/>
      <c r="RXN175" s="7"/>
      <c r="RXO175" s="7"/>
      <c r="RXP175" s="7"/>
      <c r="RXQ175" s="7"/>
      <c r="RXR175" s="7"/>
      <c r="RXS175" s="7"/>
      <c r="RXT175" s="7"/>
      <c r="RXU175" s="7"/>
      <c r="RXV175" s="7"/>
      <c r="RXW175" s="7"/>
      <c r="RXX175" s="7"/>
      <c r="RXY175" s="7"/>
      <c r="RXZ175" s="7"/>
      <c r="RYA175" s="7"/>
      <c r="RYB175" s="7"/>
      <c r="RYC175" s="7"/>
      <c r="RYD175" s="7"/>
      <c r="RYE175" s="7"/>
      <c r="RYF175" s="7"/>
      <c r="RYG175" s="7"/>
      <c r="RYH175" s="7"/>
      <c r="RYI175" s="7"/>
      <c r="RYJ175" s="7"/>
      <c r="RYK175" s="7"/>
      <c r="RYL175" s="7"/>
      <c r="RYM175" s="7"/>
      <c r="RYN175" s="7"/>
      <c r="RYO175" s="7"/>
      <c r="RYP175" s="7"/>
      <c r="RYQ175" s="7"/>
      <c r="RYR175" s="7"/>
      <c r="RYS175" s="7"/>
      <c r="RYT175" s="7"/>
      <c r="RYU175" s="7"/>
      <c r="RYV175" s="7"/>
      <c r="RYW175" s="7"/>
      <c r="RYX175" s="7"/>
      <c r="RYY175" s="7"/>
      <c r="RYZ175" s="7"/>
      <c r="RZA175" s="7"/>
      <c r="RZB175" s="7"/>
      <c r="RZC175" s="7"/>
      <c r="RZD175" s="7"/>
      <c r="RZE175" s="7"/>
      <c r="RZF175" s="7"/>
      <c r="RZG175" s="7"/>
      <c r="RZH175" s="7"/>
      <c r="RZI175" s="7"/>
      <c r="RZJ175" s="7"/>
      <c r="RZK175" s="7"/>
      <c r="RZL175" s="7"/>
      <c r="RZM175" s="7"/>
      <c r="RZN175" s="7"/>
      <c r="RZO175" s="7"/>
      <c r="RZP175" s="7"/>
      <c r="RZQ175" s="7"/>
      <c r="RZR175" s="7"/>
      <c r="RZS175" s="7"/>
      <c r="RZT175" s="7"/>
      <c r="RZU175" s="7"/>
      <c r="RZV175" s="7"/>
      <c r="RZW175" s="7"/>
      <c r="RZX175" s="7"/>
      <c r="RZY175" s="7"/>
      <c r="RZZ175" s="7"/>
      <c r="SAA175" s="7"/>
      <c r="SAB175" s="7"/>
      <c r="SAC175" s="7"/>
      <c r="SAD175" s="7"/>
      <c r="SAE175" s="7"/>
      <c r="SAF175" s="7"/>
      <c r="SAG175" s="7"/>
      <c r="SAH175" s="7"/>
      <c r="SAI175" s="7"/>
      <c r="SAJ175" s="7"/>
      <c r="SAK175" s="7"/>
      <c r="SAL175" s="7"/>
      <c r="SAM175" s="7"/>
      <c r="SAN175" s="7"/>
      <c r="SAO175" s="7"/>
      <c r="SAP175" s="7"/>
      <c r="SAQ175" s="7"/>
      <c r="SAR175" s="7"/>
      <c r="SAS175" s="7"/>
      <c r="SAT175" s="7"/>
      <c r="SAU175" s="7"/>
      <c r="SAV175" s="7"/>
      <c r="SAW175" s="7"/>
      <c r="SAX175" s="7"/>
      <c r="SAY175" s="7"/>
      <c r="SAZ175" s="7"/>
      <c r="SBA175" s="7"/>
      <c r="SBB175" s="7"/>
      <c r="SBC175" s="7"/>
      <c r="SBD175" s="7"/>
      <c r="SBE175" s="7"/>
      <c r="SBF175" s="7"/>
      <c r="SBG175" s="7"/>
      <c r="SBH175" s="7"/>
      <c r="SBI175" s="7"/>
      <c r="SBJ175" s="7"/>
      <c r="SBK175" s="7"/>
      <c r="SBL175" s="7"/>
      <c r="SBM175" s="7"/>
      <c r="SBN175" s="7"/>
      <c r="SBO175" s="7"/>
      <c r="SBP175" s="7"/>
      <c r="SBQ175" s="7"/>
      <c r="SBR175" s="7"/>
      <c r="SBS175" s="7"/>
      <c r="SBT175" s="7"/>
      <c r="SBU175" s="7"/>
      <c r="SBV175" s="7"/>
      <c r="SBW175" s="7"/>
      <c r="SBX175" s="7"/>
      <c r="SBY175" s="7"/>
      <c r="SBZ175" s="7"/>
      <c r="SCA175" s="7"/>
      <c r="SCB175" s="7"/>
      <c r="SCC175" s="7"/>
      <c r="SCD175" s="7"/>
      <c r="SCE175" s="7"/>
      <c r="SCF175" s="7"/>
      <c r="SCG175" s="7"/>
      <c r="SCH175" s="7"/>
      <c r="SCI175" s="7"/>
      <c r="SCJ175" s="7"/>
      <c r="SCK175" s="7"/>
      <c r="SCL175" s="7"/>
      <c r="SCM175" s="7"/>
      <c r="SCN175" s="7"/>
      <c r="SCO175" s="7"/>
      <c r="SCP175" s="7"/>
      <c r="SCQ175" s="7"/>
      <c r="SCR175" s="7"/>
      <c r="SCS175" s="7"/>
      <c r="SCT175" s="7"/>
      <c r="SCU175" s="7"/>
      <c r="SCV175" s="7"/>
      <c r="SCW175" s="7"/>
      <c r="SCX175" s="7"/>
      <c r="SCY175" s="7"/>
      <c r="SCZ175" s="7"/>
      <c r="SDA175" s="7"/>
      <c r="SDB175" s="7"/>
      <c r="SDC175" s="7"/>
      <c r="SDD175" s="7"/>
      <c r="SDE175" s="7"/>
      <c r="SDF175" s="7"/>
      <c r="SDG175" s="7"/>
      <c r="SDH175" s="7"/>
      <c r="SDI175" s="7"/>
      <c r="SDJ175" s="7"/>
      <c r="SDK175" s="7"/>
      <c r="SDL175" s="7"/>
      <c r="SDM175" s="7"/>
      <c r="SDN175" s="7"/>
      <c r="SDO175" s="7"/>
      <c r="SDP175" s="7"/>
      <c r="SDQ175" s="7"/>
      <c r="SDR175" s="7"/>
      <c r="SDS175" s="7"/>
      <c r="SDT175" s="7"/>
      <c r="SDU175" s="7"/>
      <c r="SDV175" s="7"/>
      <c r="SDW175" s="7"/>
      <c r="SDX175" s="7"/>
      <c r="SDY175" s="7"/>
      <c r="SDZ175" s="7"/>
      <c r="SEA175" s="7"/>
      <c r="SEB175" s="7"/>
      <c r="SEC175" s="7"/>
      <c r="SED175" s="7"/>
      <c r="SEE175" s="7"/>
      <c r="SEF175" s="7"/>
      <c r="SEG175" s="7"/>
      <c r="SEH175" s="7"/>
      <c r="SEI175" s="7"/>
      <c r="SEJ175" s="7"/>
      <c r="SEK175" s="7"/>
      <c r="SEL175" s="7"/>
      <c r="SEM175" s="7"/>
      <c r="SEN175" s="7"/>
      <c r="SEO175" s="7"/>
      <c r="SEP175" s="7"/>
      <c r="SEQ175" s="7"/>
      <c r="SER175" s="7"/>
      <c r="SES175" s="7"/>
      <c r="SET175" s="7"/>
      <c r="SEU175" s="7"/>
      <c r="SEV175" s="7"/>
      <c r="SEW175" s="7"/>
      <c r="SEX175" s="7"/>
      <c r="SEY175" s="7"/>
      <c r="SEZ175" s="7"/>
      <c r="SFA175" s="7"/>
      <c r="SFB175" s="7"/>
      <c r="SFC175" s="7"/>
      <c r="SFD175" s="7"/>
      <c r="SFE175" s="7"/>
      <c r="SFF175" s="7"/>
      <c r="SFG175" s="7"/>
      <c r="SFH175" s="7"/>
      <c r="SFI175" s="7"/>
      <c r="SFJ175" s="7"/>
      <c r="SFK175" s="7"/>
      <c r="SFL175" s="7"/>
      <c r="SFM175" s="7"/>
      <c r="SFN175" s="7"/>
      <c r="SFO175" s="7"/>
      <c r="SFP175" s="7"/>
      <c r="SFQ175" s="7"/>
      <c r="SFR175" s="7"/>
      <c r="SFS175" s="7"/>
      <c r="SFT175" s="7"/>
      <c r="SFU175" s="7"/>
      <c r="SFV175" s="7"/>
      <c r="SFW175" s="7"/>
      <c r="SFX175" s="7"/>
      <c r="SFY175" s="7"/>
      <c r="SFZ175" s="7"/>
      <c r="SGA175" s="7"/>
      <c r="SGB175" s="7"/>
      <c r="SGC175" s="7"/>
      <c r="SGD175" s="7"/>
      <c r="SGE175" s="7"/>
      <c r="SGF175" s="7"/>
      <c r="SGG175" s="7"/>
      <c r="SGH175" s="7"/>
      <c r="SGI175" s="7"/>
      <c r="SGJ175" s="7"/>
      <c r="SGK175" s="7"/>
      <c r="SGL175" s="7"/>
      <c r="SGM175" s="7"/>
      <c r="SGN175" s="7"/>
      <c r="SGO175" s="7"/>
      <c r="SGP175" s="7"/>
      <c r="SGQ175" s="7"/>
      <c r="SGR175" s="7"/>
      <c r="SGS175" s="7"/>
      <c r="SGT175" s="7"/>
      <c r="SGU175" s="7"/>
      <c r="SGV175" s="7"/>
      <c r="SGW175" s="7"/>
      <c r="SGX175" s="7"/>
      <c r="SGY175" s="7"/>
      <c r="SGZ175" s="7"/>
      <c r="SHA175" s="7"/>
      <c r="SHB175" s="7"/>
      <c r="SHC175" s="7"/>
      <c r="SHD175" s="7"/>
      <c r="SHE175" s="7"/>
      <c r="SHF175" s="7"/>
      <c r="SHG175" s="7"/>
      <c r="SHH175" s="7"/>
      <c r="SHI175" s="7"/>
      <c r="SHJ175" s="7"/>
      <c r="SHK175" s="7"/>
      <c r="SHL175" s="7"/>
      <c r="SHM175" s="7"/>
      <c r="SHN175" s="7"/>
      <c r="SHO175" s="7"/>
      <c r="SHP175" s="7"/>
      <c r="SHQ175" s="7"/>
      <c r="SHR175" s="7"/>
      <c r="SHS175" s="7"/>
      <c r="SHT175" s="7"/>
      <c r="SHU175" s="7"/>
      <c r="SHV175" s="7"/>
      <c r="SHW175" s="7"/>
      <c r="SHX175" s="7"/>
      <c r="SHY175" s="7"/>
      <c r="SHZ175" s="7"/>
      <c r="SIA175" s="7"/>
      <c r="SIB175" s="7"/>
      <c r="SIC175" s="7"/>
      <c r="SID175" s="7"/>
      <c r="SIE175" s="7"/>
      <c r="SIF175" s="7"/>
      <c r="SIG175" s="7"/>
      <c r="SIH175" s="7"/>
      <c r="SII175" s="7"/>
      <c r="SIJ175" s="7"/>
      <c r="SIK175" s="7"/>
      <c r="SIL175" s="7"/>
      <c r="SIM175" s="7"/>
      <c r="SIN175" s="7"/>
      <c r="SIO175" s="7"/>
      <c r="SIP175" s="7"/>
      <c r="SIQ175" s="7"/>
      <c r="SIR175" s="7"/>
      <c r="SIS175" s="7"/>
      <c r="SIT175" s="7"/>
      <c r="SIU175" s="7"/>
      <c r="SIV175" s="7"/>
      <c r="SIW175" s="7"/>
      <c r="SIX175" s="7"/>
      <c r="SIY175" s="7"/>
      <c r="SIZ175" s="7"/>
      <c r="SJA175" s="7"/>
      <c r="SJB175" s="7"/>
      <c r="SJC175" s="7"/>
      <c r="SJD175" s="7"/>
      <c r="SJE175" s="7"/>
      <c r="SJF175" s="7"/>
      <c r="SJG175" s="7"/>
      <c r="SJH175" s="7"/>
      <c r="SJI175" s="7"/>
      <c r="SJJ175" s="7"/>
      <c r="SJK175" s="7"/>
      <c r="SJL175" s="7"/>
      <c r="SJM175" s="7"/>
      <c r="SJN175" s="7"/>
      <c r="SJO175" s="7"/>
      <c r="SJP175" s="7"/>
      <c r="SJQ175" s="7"/>
      <c r="SJR175" s="7"/>
      <c r="SJS175" s="7"/>
      <c r="SJT175" s="7"/>
      <c r="SJU175" s="7"/>
      <c r="SJV175" s="7"/>
      <c r="SJW175" s="7"/>
      <c r="SJX175" s="7"/>
      <c r="SJY175" s="7"/>
      <c r="SJZ175" s="7"/>
      <c r="SKA175" s="7"/>
      <c r="SKB175" s="7"/>
      <c r="SKC175" s="7"/>
      <c r="SKD175" s="7"/>
      <c r="SKE175" s="7"/>
      <c r="SKF175" s="7"/>
      <c r="SKG175" s="7"/>
      <c r="SKH175" s="7"/>
      <c r="SKI175" s="7"/>
      <c r="SKJ175" s="7"/>
      <c r="SKK175" s="7"/>
      <c r="SKL175" s="7"/>
      <c r="SKM175" s="7"/>
      <c r="SKN175" s="7"/>
      <c r="SKO175" s="7"/>
      <c r="SKP175" s="7"/>
      <c r="SKQ175" s="7"/>
      <c r="SKR175" s="7"/>
      <c r="SKS175" s="7"/>
      <c r="SKT175" s="7"/>
      <c r="SKU175" s="7"/>
      <c r="SKV175" s="7"/>
      <c r="SKW175" s="7"/>
      <c r="SKX175" s="7"/>
      <c r="SKY175" s="7"/>
      <c r="SKZ175" s="7"/>
      <c r="SLA175" s="7"/>
      <c r="SLB175" s="7"/>
      <c r="SLC175" s="7"/>
      <c r="SLD175" s="7"/>
      <c r="SLE175" s="7"/>
      <c r="SLF175" s="7"/>
      <c r="SLG175" s="7"/>
      <c r="SLH175" s="7"/>
      <c r="SLI175" s="7"/>
      <c r="SLJ175" s="7"/>
      <c r="SLK175" s="7"/>
      <c r="SLL175" s="7"/>
      <c r="SLM175" s="7"/>
      <c r="SLN175" s="7"/>
      <c r="SLO175" s="7"/>
      <c r="SLP175" s="7"/>
      <c r="SLQ175" s="7"/>
      <c r="SLR175" s="7"/>
      <c r="SLS175" s="7"/>
      <c r="SLT175" s="7"/>
      <c r="SLU175" s="7"/>
      <c r="SLV175" s="7"/>
      <c r="SLW175" s="7"/>
      <c r="SLX175" s="7"/>
      <c r="SLY175" s="7"/>
      <c r="SLZ175" s="7"/>
      <c r="SMA175" s="7"/>
      <c r="SMB175" s="7"/>
      <c r="SMC175" s="7"/>
      <c r="SMD175" s="7"/>
      <c r="SME175" s="7"/>
      <c r="SMF175" s="7"/>
      <c r="SMG175" s="7"/>
      <c r="SMH175" s="7"/>
      <c r="SMI175" s="7"/>
      <c r="SMJ175" s="7"/>
      <c r="SMK175" s="7"/>
      <c r="SML175" s="7"/>
      <c r="SMM175" s="7"/>
      <c r="SMN175" s="7"/>
      <c r="SMO175" s="7"/>
      <c r="SMP175" s="7"/>
      <c r="SMQ175" s="7"/>
      <c r="SMR175" s="7"/>
      <c r="SMS175" s="7"/>
      <c r="SMT175" s="7"/>
      <c r="SMU175" s="7"/>
      <c r="SMV175" s="7"/>
      <c r="SMW175" s="7"/>
      <c r="SMX175" s="7"/>
      <c r="SMY175" s="7"/>
      <c r="SMZ175" s="7"/>
      <c r="SNA175" s="7"/>
      <c r="SNB175" s="7"/>
      <c r="SNC175" s="7"/>
      <c r="SND175" s="7"/>
      <c r="SNE175" s="7"/>
      <c r="SNF175" s="7"/>
      <c r="SNG175" s="7"/>
      <c r="SNH175" s="7"/>
      <c r="SNI175" s="7"/>
      <c r="SNJ175" s="7"/>
      <c r="SNK175" s="7"/>
      <c r="SNL175" s="7"/>
      <c r="SNM175" s="7"/>
      <c r="SNN175" s="7"/>
      <c r="SNO175" s="7"/>
      <c r="SNP175" s="7"/>
      <c r="SNQ175" s="7"/>
      <c r="SNR175" s="7"/>
      <c r="SNS175" s="7"/>
      <c r="SNT175" s="7"/>
      <c r="SNU175" s="7"/>
      <c r="SNV175" s="7"/>
      <c r="SNW175" s="7"/>
      <c r="SNX175" s="7"/>
      <c r="SNY175" s="7"/>
      <c r="SNZ175" s="7"/>
      <c r="SOA175" s="7"/>
      <c r="SOB175" s="7"/>
      <c r="SOC175" s="7"/>
      <c r="SOD175" s="7"/>
      <c r="SOE175" s="7"/>
      <c r="SOF175" s="7"/>
      <c r="SOG175" s="7"/>
      <c r="SOH175" s="7"/>
      <c r="SOI175" s="7"/>
      <c r="SOJ175" s="7"/>
      <c r="SOK175" s="7"/>
      <c r="SOL175" s="7"/>
      <c r="SOM175" s="7"/>
      <c r="SON175" s="7"/>
      <c r="SOO175" s="7"/>
      <c r="SOP175" s="7"/>
      <c r="SOQ175" s="7"/>
      <c r="SOR175" s="7"/>
      <c r="SOS175" s="7"/>
      <c r="SOT175" s="7"/>
      <c r="SOU175" s="7"/>
      <c r="SOV175" s="7"/>
      <c r="SOW175" s="7"/>
      <c r="SOX175" s="7"/>
      <c r="SOY175" s="7"/>
      <c r="SOZ175" s="7"/>
      <c r="SPA175" s="7"/>
      <c r="SPB175" s="7"/>
      <c r="SPC175" s="7"/>
      <c r="SPD175" s="7"/>
      <c r="SPE175" s="7"/>
      <c r="SPF175" s="7"/>
      <c r="SPG175" s="7"/>
      <c r="SPH175" s="7"/>
      <c r="SPI175" s="7"/>
      <c r="SPJ175" s="7"/>
      <c r="SPK175" s="7"/>
      <c r="SPL175" s="7"/>
      <c r="SPM175" s="7"/>
      <c r="SPN175" s="7"/>
      <c r="SPO175" s="7"/>
      <c r="SPP175" s="7"/>
      <c r="SPQ175" s="7"/>
      <c r="SPR175" s="7"/>
      <c r="SPS175" s="7"/>
      <c r="SPT175" s="7"/>
      <c r="SPU175" s="7"/>
      <c r="SPV175" s="7"/>
      <c r="SPW175" s="7"/>
      <c r="SPX175" s="7"/>
      <c r="SPY175" s="7"/>
      <c r="SPZ175" s="7"/>
      <c r="SQA175" s="7"/>
      <c r="SQB175" s="7"/>
      <c r="SQC175" s="7"/>
      <c r="SQD175" s="7"/>
      <c r="SQE175" s="7"/>
      <c r="SQF175" s="7"/>
      <c r="SQG175" s="7"/>
      <c r="SQH175" s="7"/>
      <c r="SQI175" s="7"/>
      <c r="SQJ175" s="7"/>
      <c r="SQK175" s="7"/>
      <c r="SQL175" s="7"/>
      <c r="SQM175" s="7"/>
      <c r="SQN175" s="7"/>
      <c r="SQO175" s="7"/>
      <c r="SQP175" s="7"/>
      <c r="SQQ175" s="7"/>
      <c r="SQR175" s="7"/>
      <c r="SQS175" s="7"/>
      <c r="SQT175" s="7"/>
      <c r="SQU175" s="7"/>
      <c r="SQV175" s="7"/>
      <c r="SQW175" s="7"/>
      <c r="SQX175" s="7"/>
      <c r="SQY175" s="7"/>
      <c r="SQZ175" s="7"/>
      <c r="SRA175" s="7"/>
      <c r="SRB175" s="7"/>
      <c r="SRC175" s="7"/>
      <c r="SRD175" s="7"/>
      <c r="SRE175" s="7"/>
      <c r="SRF175" s="7"/>
      <c r="SRG175" s="7"/>
      <c r="SRH175" s="7"/>
      <c r="SRI175" s="7"/>
      <c r="SRJ175" s="7"/>
      <c r="SRK175" s="7"/>
      <c r="SRL175" s="7"/>
      <c r="SRM175" s="7"/>
      <c r="SRN175" s="7"/>
      <c r="SRO175" s="7"/>
      <c r="SRP175" s="7"/>
      <c r="SRQ175" s="7"/>
      <c r="SRR175" s="7"/>
      <c r="SRS175" s="7"/>
      <c r="SRT175" s="7"/>
      <c r="SRU175" s="7"/>
      <c r="SRV175" s="7"/>
      <c r="SRW175" s="7"/>
      <c r="SRX175" s="7"/>
      <c r="SRY175" s="7"/>
      <c r="SRZ175" s="7"/>
      <c r="SSA175" s="7"/>
      <c r="SSB175" s="7"/>
      <c r="SSC175" s="7"/>
      <c r="SSD175" s="7"/>
      <c r="SSE175" s="7"/>
      <c r="SSF175" s="7"/>
      <c r="SSG175" s="7"/>
      <c r="SSH175" s="7"/>
      <c r="SSI175" s="7"/>
      <c r="SSJ175" s="7"/>
      <c r="SSK175" s="7"/>
      <c r="SSL175" s="7"/>
      <c r="SSM175" s="7"/>
      <c r="SSN175" s="7"/>
      <c r="SSO175" s="7"/>
      <c r="SSP175" s="7"/>
      <c r="SSQ175" s="7"/>
      <c r="SSR175" s="7"/>
      <c r="SSS175" s="7"/>
      <c r="SST175" s="7"/>
      <c r="SSU175" s="7"/>
      <c r="SSV175" s="7"/>
      <c r="SSW175" s="7"/>
      <c r="SSX175" s="7"/>
      <c r="SSY175" s="7"/>
      <c r="SSZ175" s="7"/>
      <c r="STA175" s="7"/>
      <c r="STB175" s="7"/>
      <c r="STC175" s="7"/>
      <c r="STD175" s="7"/>
      <c r="STE175" s="7"/>
      <c r="STF175" s="7"/>
      <c r="STG175" s="7"/>
      <c r="STH175" s="7"/>
      <c r="STI175" s="7"/>
      <c r="STJ175" s="7"/>
      <c r="STK175" s="7"/>
      <c r="STL175" s="7"/>
      <c r="STM175" s="7"/>
      <c r="STN175" s="7"/>
      <c r="STO175" s="7"/>
      <c r="STP175" s="7"/>
      <c r="STQ175" s="7"/>
      <c r="STR175" s="7"/>
      <c r="STS175" s="7"/>
      <c r="STT175" s="7"/>
      <c r="STU175" s="7"/>
      <c r="STV175" s="7"/>
      <c r="STW175" s="7"/>
      <c r="STX175" s="7"/>
      <c r="STY175" s="7"/>
      <c r="STZ175" s="7"/>
      <c r="SUA175" s="7"/>
      <c r="SUB175" s="7"/>
      <c r="SUC175" s="7"/>
      <c r="SUD175" s="7"/>
      <c r="SUE175" s="7"/>
      <c r="SUF175" s="7"/>
      <c r="SUG175" s="7"/>
      <c r="SUH175" s="7"/>
      <c r="SUI175" s="7"/>
      <c r="SUJ175" s="7"/>
      <c r="SUK175" s="7"/>
      <c r="SUL175" s="7"/>
      <c r="SUM175" s="7"/>
      <c r="SUN175" s="7"/>
      <c r="SUO175" s="7"/>
      <c r="SUP175" s="7"/>
      <c r="SUQ175" s="7"/>
      <c r="SUR175" s="7"/>
      <c r="SUS175" s="7"/>
      <c r="SUT175" s="7"/>
      <c r="SUU175" s="7"/>
      <c r="SUV175" s="7"/>
      <c r="SUW175" s="7"/>
      <c r="SUX175" s="7"/>
      <c r="SUY175" s="7"/>
      <c r="SUZ175" s="7"/>
      <c r="SVA175" s="7"/>
      <c r="SVB175" s="7"/>
      <c r="SVC175" s="7"/>
      <c r="SVD175" s="7"/>
      <c r="SVE175" s="7"/>
      <c r="SVF175" s="7"/>
      <c r="SVG175" s="7"/>
      <c r="SVH175" s="7"/>
      <c r="SVI175" s="7"/>
      <c r="SVJ175" s="7"/>
      <c r="SVK175" s="7"/>
      <c r="SVL175" s="7"/>
      <c r="SVM175" s="7"/>
      <c r="SVN175" s="7"/>
      <c r="SVO175" s="7"/>
      <c r="SVP175" s="7"/>
      <c r="SVQ175" s="7"/>
      <c r="SVR175" s="7"/>
      <c r="SVS175" s="7"/>
      <c r="SVT175" s="7"/>
      <c r="SVU175" s="7"/>
      <c r="SVV175" s="7"/>
      <c r="SVW175" s="7"/>
      <c r="SVX175" s="7"/>
      <c r="SVY175" s="7"/>
      <c r="SVZ175" s="7"/>
      <c r="SWA175" s="7"/>
      <c r="SWB175" s="7"/>
      <c r="SWC175" s="7"/>
      <c r="SWD175" s="7"/>
      <c r="SWE175" s="7"/>
      <c r="SWF175" s="7"/>
      <c r="SWG175" s="7"/>
      <c r="SWH175" s="7"/>
      <c r="SWI175" s="7"/>
      <c r="SWJ175" s="7"/>
      <c r="SWK175" s="7"/>
      <c r="SWL175" s="7"/>
      <c r="SWM175" s="7"/>
      <c r="SWN175" s="7"/>
      <c r="SWO175" s="7"/>
      <c r="SWP175" s="7"/>
      <c r="SWQ175" s="7"/>
      <c r="SWR175" s="7"/>
      <c r="SWS175" s="7"/>
      <c r="SWT175" s="7"/>
      <c r="SWU175" s="7"/>
      <c r="SWV175" s="7"/>
      <c r="SWW175" s="7"/>
      <c r="SWX175" s="7"/>
      <c r="SWY175" s="7"/>
      <c r="SWZ175" s="7"/>
      <c r="SXA175" s="7"/>
      <c r="SXB175" s="7"/>
      <c r="SXC175" s="7"/>
      <c r="SXD175" s="7"/>
      <c r="SXE175" s="7"/>
      <c r="SXF175" s="7"/>
      <c r="SXG175" s="7"/>
      <c r="SXH175" s="7"/>
      <c r="SXI175" s="7"/>
      <c r="SXJ175" s="7"/>
      <c r="SXK175" s="7"/>
      <c r="SXL175" s="7"/>
      <c r="SXM175" s="7"/>
      <c r="SXN175" s="7"/>
      <c r="SXO175" s="7"/>
      <c r="SXP175" s="7"/>
      <c r="SXQ175" s="7"/>
      <c r="SXR175" s="7"/>
      <c r="SXS175" s="7"/>
      <c r="SXT175" s="7"/>
      <c r="SXU175" s="7"/>
      <c r="SXV175" s="7"/>
      <c r="SXW175" s="7"/>
      <c r="SXX175" s="7"/>
      <c r="SXY175" s="7"/>
      <c r="SXZ175" s="7"/>
      <c r="SYA175" s="7"/>
      <c r="SYB175" s="7"/>
      <c r="SYC175" s="7"/>
      <c r="SYD175" s="7"/>
      <c r="SYE175" s="7"/>
      <c r="SYF175" s="7"/>
      <c r="SYG175" s="7"/>
      <c r="SYH175" s="7"/>
      <c r="SYI175" s="7"/>
      <c r="SYJ175" s="7"/>
      <c r="SYK175" s="7"/>
      <c r="SYL175" s="7"/>
      <c r="SYM175" s="7"/>
      <c r="SYN175" s="7"/>
      <c r="SYO175" s="7"/>
      <c r="SYP175" s="7"/>
      <c r="SYQ175" s="7"/>
      <c r="SYR175" s="7"/>
      <c r="SYS175" s="7"/>
      <c r="SYT175" s="7"/>
      <c r="SYU175" s="7"/>
      <c r="SYV175" s="7"/>
      <c r="SYW175" s="7"/>
      <c r="SYX175" s="7"/>
      <c r="SYY175" s="7"/>
      <c r="SYZ175" s="7"/>
      <c r="SZA175" s="7"/>
      <c r="SZB175" s="7"/>
      <c r="SZC175" s="7"/>
      <c r="SZD175" s="7"/>
      <c r="SZE175" s="7"/>
      <c r="SZF175" s="7"/>
      <c r="SZG175" s="7"/>
      <c r="SZH175" s="7"/>
      <c r="SZI175" s="7"/>
      <c r="SZJ175" s="7"/>
      <c r="SZK175" s="7"/>
      <c r="SZL175" s="7"/>
      <c r="SZM175" s="7"/>
      <c r="SZN175" s="7"/>
      <c r="SZO175" s="7"/>
      <c r="SZP175" s="7"/>
      <c r="SZQ175" s="7"/>
      <c r="SZR175" s="7"/>
      <c r="SZS175" s="7"/>
      <c r="SZT175" s="7"/>
      <c r="SZU175" s="7"/>
      <c r="SZV175" s="7"/>
      <c r="SZW175" s="7"/>
      <c r="SZX175" s="7"/>
      <c r="SZY175" s="7"/>
      <c r="SZZ175" s="7"/>
      <c r="TAA175" s="7"/>
      <c r="TAB175" s="7"/>
      <c r="TAC175" s="7"/>
      <c r="TAD175" s="7"/>
      <c r="TAE175" s="7"/>
      <c r="TAF175" s="7"/>
      <c r="TAG175" s="7"/>
      <c r="TAH175" s="7"/>
      <c r="TAI175" s="7"/>
      <c r="TAJ175" s="7"/>
      <c r="TAK175" s="7"/>
      <c r="TAL175" s="7"/>
      <c r="TAM175" s="7"/>
      <c r="TAN175" s="7"/>
      <c r="TAO175" s="7"/>
      <c r="TAP175" s="7"/>
      <c r="TAQ175" s="7"/>
      <c r="TAR175" s="7"/>
      <c r="TAS175" s="7"/>
      <c r="TAT175" s="7"/>
      <c r="TAU175" s="7"/>
      <c r="TAV175" s="7"/>
      <c r="TAW175" s="7"/>
      <c r="TAX175" s="7"/>
      <c r="TAY175" s="7"/>
      <c r="TAZ175" s="7"/>
      <c r="TBA175" s="7"/>
      <c r="TBB175" s="7"/>
      <c r="TBC175" s="7"/>
      <c r="TBD175" s="7"/>
      <c r="TBE175" s="7"/>
      <c r="TBF175" s="7"/>
      <c r="TBG175" s="7"/>
      <c r="TBH175" s="7"/>
      <c r="TBI175" s="7"/>
      <c r="TBJ175" s="7"/>
      <c r="TBK175" s="7"/>
      <c r="TBL175" s="7"/>
      <c r="TBM175" s="7"/>
      <c r="TBN175" s="7"/>
      <c r="TBO175" s="7"/>
      <c r="TBP175" s="7"/>
      <c r="TBQ175" s="7"/>
      <c r="TBR175" s="7"/>
      <c r="TBS175" s="7"/>
      <c r="TBT175" s="7"/>
      <c r="TBU175" s="7"/>
      <c r="TBV175" s="7"/>
      <c r="TBW175" s="7"/>
      <c r="TBX175" s="7"/>
      <c r="TBY175" s="7"/>
      <c r="TBZ175" s="7"/>
      <c r="TCA175" s="7"/>
      <c r="TCB175" s="7"/>
      <c r="TCC175" s="7"/>
      <c r="TCD175" s="7"/>
      <c r="TCE175" s="7"/>
      <c r="TCF175" s="7"/>
      <c r="TCG175" s="7"/>
      <c r="TCH175" s="7"/>
      <c r="TCI175" s="7"/>
      <c r="TCJ175" s="7"/>
      <c r="TCK175" s="7"/>
      <c r="TCL175" s="7"/>
      <c r="TCM175" s="7"/>
      <c r="TCN175" s="7"/>
      <c r="TCO175" s="7"/>
      <c r="TCP175" s="7"/>
      <c r="TCQ175" s="7"/>
      <c r="TCR175" s="7"/>
      <c r="TCS175" s="7"/>
      <c r="TCT175" s="7"/>
      <c r="TCU175" s="7"/>
      <c r="TCV175" s="7"/>
      <c r="TCW175" s="7"/>
      <c r="TCX175" s="7"/>
      <c r="TCY175" s="7"/>
      <c r="TCZ175" s="7"/>
      <c r="TDA175" s="7"/>
      <c r="TDB175" s="7"/>
      <c r="TDC175" s="7"/>
      <c r="TDD175" s="7"/>
      <c r="TDE175" s="7"/>
      <c r="TDF175" s="7"/>
      <c r="TDG175" s="7"/>
      <c r="TDH175" s="7"/>
      <c r="TDI175" s="7"/>
      <c r="TDJ175" s="7"/>
      <c r="TDK175" s="7"/>
      <c r="TDL175" s="7"/>
      <c r="TDM175" s="7"/>
      <c r="TDN175" s="7"/>
      <c r="TDO175" s="7"/>
      <c r="TDP175" s="7"/>
      <c r="TDQ175" s="7"/>
      <c r="TDR175" s="7"/>
      <c r="TDS175" s="7"/>
      <c r="TDT175" s="7"/>
      <c r="TDU175" s="7"/>
      <c r="TDV175" s="7"/>
      <c r="TDW175" s="7"/>
      <c r="TDX175" s="7"/>
      <c r="TDY175" s="7"/>
      <c r="TDZ175" s="7"/>
      <c r="TEA175" s="7"/>
      <c r="TEB175" s="7"/>
      <c r="TEC175" s="7"/>
      <c r="TED175" s="7"/>
      <c r="TEE175" s="7"/>
      <c r="TEF175" s="7"/>
      <c r="TEG175" s="7"/>
      <c r="TEH175" s="7"/>
      <c r="TEI175" s="7"/>
      <c r="TEJ175" s="7"/>
      <c r="TEK175" s="7"/>
      <c r="TEL175" s="7"/>
      <c r="TEM175" s="7"/>
      <c r="TEN175" s="7"/>
      <c r="TEO175" s="7"/>
      <c r="TEP175" s="7"/>
      <c r="TEQ175" s="7"/>
      <c r="TER175" s="7"/>
      <c r="TES175" s="7"/>
      <c r="TET175" s="7"/>
      <c r="TEU175" s="7"/>
      <c r="TEV175" s="7"/>
      <c r="TEW175" s="7"/>
      <c r="TEX175" s="7"/>
      <c r="TEY175" s="7"/>
      <c r="TEZ175" s="7"/>
      <c r="TFA175" s="7"/>
      <c r="TFB175" s="7"/>
      <c r="TFC175" s="7"/>
      <c r="TFD175" s="7"/>
      <c r="TFE175" s="7"/>
      <c r="TFF175" s="7"/>
      <c r="TFG175" s="7"/>
      <c r="TFH175" s="7"/>
      <c r="TFI175" s="7"/>
      <c r="TFJ175" s="7"/>
      <c r="TFK175" s="7"/>
      <c r="TFL175" s="7"/>
      <c r="TFM175" s="7"/>
      <c r="TFN175" s="7"/>
      <c r="TFO175" s="7"/>
      <c r="TFP175" s="7"/>
      <c r="TFQ175" s="7"/>
      <c r="TFR175" s="7"/>
      <c r="TFS175" s="7"/>
      <c r="TFT175" s="7"/>
      <c r="TFU175" s="7"/>
      <c r="TFV175" s="7"/>
      <c r="TFW175" s="7"/>
      <c r="TFX175" s="7"/>
      <c r="TFY175" s="7"/>
      <c r="TFZ175" s="7"/>
      <c r="TGA175" s="7"/>
      <c r="TGB175" s="7"/>
      <c r="TGC175" s="7"/>
      <c r="TGD175" s="7"/>
      <c r="TGE175" s="7"/>
      <c r="TGF175" s="7"/>
      <c r="TGG175" s="7"/>
      <c r="TGH175" s="7"/>
      <c r="TGI175" s="7"/>
      <c r="TGJ175" s="7"/>
      <c r="TGK175" s="7"/>
      <c r="TGL175" s="7"/>
      <c r="TGM175" s="7"/>
      <c r="TGN175" s="7"/>
      <c r="TGO175" s="7"/>
      <c r="TGP175" s="7"/>
      <c r="TGQ175" s="7"/>
      <c r="TGR175" s="7"/>
      <c r="TGS175" s="7"/>
      <c r="TGT175" s="7"/>
      <c r="TGU175" s="7"/>
      <c r="TGV175" s="7"/>
      <c r="TGW175" s="7"/>
      <c r="TGX175" s="7"/>
      <c r="TGY175" s="7"/>
      <c r="TGZ175" s="7"/>
      <c r="THA175" s="7"/>
      <c r="THB175" s="7"/>
      <c r="THC175" s="7"/>
      <c r="THD175" s="7"/>
      <c r="THE175" s="7"/>
      <c r="THF175" s="7"/>
      <c r="THG175" s="7"/>
      <c r="THH175" s="7"/>
      <c r="THI175" s="7"/>
      <c r="THJ175" s="7"/>
      <c r="THK175" s="7"/>
      <c r="THL175" s="7"/>
      <c r="THM175" s="7"/>
      <c r="THN175" s="7"/>
      <c r="THO175" s="7"/>
      <c r="THP175" s="7"/>
      <c r="THQ175" s="7"/>
      <c r="THR175" s="7"/>
      <c r="THS175" s="7"/>
      <c r="THT175" s="7"/>
      <c r="THU175" s="7"/>
      <c r="THV175" s="7"/>
      <c r="THW175" s="7"/>
      <c r="THX175" s="7"/>
      <c r="THY175" s="7"/>
      <c r="THZ175" s="7"/>
      <c r="TIA175" s="7"/>
      <c r="TIB175" s="7"/>
      <c r="TIC175" s="7"/>
      <c r="TID175" s="7"/>
      <c r="TIE175" s="7"/>
      <c r="TIF175" s="7"/>
      <c r="TIG175" s="7"/>
      <c r="TIH175" s="7"/>
      <c r="TII175" s="7"/>
      <c r="TIJ175" s="7"/>
      <c r="TIK175" s="7"/>
      <c r="TIL175" s="7"/>
      <c r="TIM175" s="7"/>
      <c r="TIN175" s="7"/>
      <c r="TIO175" s="7"/>
      <c r="TIP175" s="7"/>
      <c r="TIQ175" s="7"/>
      <c r="TIR175" s="7"/>
      <c r="TIS175" s="7"/>
      <c r="TIT175" s="7"/>
      <c r="TIU175" s="7"/>
      <c r="TIV175" s="7"/>
      <c r="TIW175" s="7"/>
      <c r="TIX175" s="7"/>
      <c r="TIY175" s="7"/>
      <c r="TIZ175" s="7"/>
      <c r="TJA175" s="7"/>
      <c r="TJB175" s="7"/>
      <c r="TJC175" s="7"/>
      <c r="TJD175" s="7"/>
      <c r="TJE175" s="7"/>
      <c r="TJF175" s="7"/>
      <c r="TJG175" s="7"/>
      <c r="TJH175" s="7"/>
      <c r="TJI175" s="7"/>
      <c r="TJJ175" s="7"/>
      <c r="TJK175" s="7"/>
      <c r="TJL175" s="7"/>
      <c r="TJM175" s="7"/>
      <c r="TJN175" s="7"/>
      <c r="TJO175" s="7"/>
      <c r="TJP175" s="7"/>
      <c r="TJQ175" s="7"/>
      <c r="TJR175" s="7"/>
      <c r="TJS175" s="7"/>
      <c r="TJT175" s="7"/>
      <c r="TJU175" s="7"/>
      <c r="TJV175" s="7"/>
      <c r="TJW175" s="7"/>
      <c r="TJX175" s="7"/>
      <c r="TJY175" s="7"/>
      <c r="TJZ175" s="7"/>
      <c r="TKA175" s="7"/>
      <c r="TKB175" s="7"/>
      <c r="TKC175" s="7"/>
      <c r="TKD175" s="7"/>
      <c r="TKE175" s="7"/>
      <c r="TKF175" s="7"/>
      <c r="TKG175" s="7"/>
      <c r="TKH175" s="7"/>
      <c r="TKI175" s="7"/>
      <c r="TKJ175" s="7"/>
      <c r="TKK175" s="7"/>
      <c r="TKL175" s="7"/>
      <c r="TKM175" s="7"/>
      <c r="TKN175" s="7"/>
      <c r="TKO175" s="7"/>
      <c r="TKP175" s="7"/>
      <c r="TKQ175" s="7"/>
      <c r="TKR175" s="7"/>
      <c r="TKS175" s="7"/>
      <c r="TKT175" s="7"/>
      <c r="TKU175" s="7"/>
      <c r="TKV175" s="7"/>
      <c r="TKW175" s="7"/>
      <c r="TKX175" s="7"/>
      <c r="TKY175" s="7"/>
      <c r="TKZ175" s="7"/>
      <c r="TLA175" s="7"/>
      <c r="TLB175" s="7"/>
      <c r="TLC175" s="7"/>
      <c r="TLD175" s="7"/>
      <c r="TLE175" s="7"/>
      <c r="TLF175" s="7"/>
      <c r="TLG175" s="7"/>
      <c r="TLH175" s="7"/>
      <c r="TLI175" s="7"/>
      <c r="TLJ175" s="7"/>
      <c r="TLK175" s="7"/>
      <c r="TLL175" s="7"/>
      <c r="TLM175" s="7"/>
      <c r="TLN175" s="7"/>
      <c r="TLO175" s="7"/>
      <c r="TLP175" s="7"/>
      <c r="TLQ175" s="7"/>
      <c r="TLR175" s="7"/>
      <c r="TLS175" s="7"/>
      <c r="TLT175" s="7"/>
      <c r="TLU175" s="7"/>
      <c r="TLV175" s="7"/>
      <c r="TLW175" s="7"/>
      <c r="TLX175" s="7"/>
      <c r="TLY175" s="7"/>
      <c r="TLZ175" s="7"/>
      <c r="TMA175" s="7"/>
      <c r="TMB175" s="7"/>
      <c r="TMC175" s="7"/>
      <c r="TMD175" s="7"/>
      <c r="TME175" s="7"/>
      <c r="TMF175" s="7"/>
      <c r="TMG175" s="7"/>
      <c r="TMH175" s="7"/>
      <c r="TMI175" s="7"/>
      <c r="TMJ175" s="7"/>
      <c r="TMK175" s="7"/>
      <c r="TML175" s="7"/>
      <c r="TMM175" s="7"/>
      <c r="TMN175" s="7"/>
      <c r="TMO175" s="7"/>
      <c r="TMP175" s="7"/>
      <c r="TMQ175" s="7"/>
      <c r="TMR175" s="7"/>
      <c r="TMS175" s="7"/>
      <c r="TMT175" s="7"/>
      <c r="TMU175" s="7"/>
      <c r="TMV175" s="7"/>
      <c r="TMW175" s="7"/>
      <c r="TMX175" s="7"/>
      <c r="TMY175" s="7"/>
      <c r="TMZ175" s="7"/>
      <c r="TNA175" s="7"/>
      <c r="TNB175" s="7"/>
      <c r="TNC175" s="7"/>
      <c r="TND175" s="7"/>
      <c r="TNE175" s="7"/>
      <c r="TNF175" s="7"/>
      <c r="TNG175" s="7"/>
      <c r="TNH175" s="7"/>
      <c r="TNI175" s="7"/>
      <c r="TNJ175" s="7"/>
      <c r="TNK175" s="7"/>
      <c r="TNL175" s="7"/>
      <c r="TNM175" s="7"/>
      <c r="TNN175" s="7"/>
      <c r="TNO175" s="7"/>
      <c r="TNP175" s="7"/>
      <c r="TNQ175" s="7"/>
      <c r="TNR175" s="7"/>
      <c r="TNS175" s="7"/>
      <c r="TNT175" s="7"/>
      <c r="TNU175" s="7"/>
      <c r="TNV175" s="7"/>
      <c r="TNW175" s="7"/>
      <c r="TNX175" s="7"/>
      <c r="TNY175" s="7"/>
      <c r="TNZ175" s="7"/>
      <c r="TOA175" s="7"/>
      <c r="TOB175" s="7"/>
      <c r="TOC175" s="7"/>
      <c r="TOD175" s="7"/>
      <c r="TOE175" s="7"/>
      <c r="TOF175" s="7"/>
      <c r="TOG175" s="7"/>
      <c r="TOH175" s="7"/>
      <c r="TOI175" s="7"/>
      <c r="TOJ175" s="7"/>
      <c r="TOK175" s="7"/>
      <c r="TOL175" s="7"/>
      <c r="TOM175" s="7"/>
      <c r="TON175" s="7"/>
      <c r="TOO175" s="7"/>
      <c r="TOP175" s="7"/>
      <c r="TOQ175" s="7"/>
      <c r="TOR175" s="7"/>
      <c r="TOS175" s="7"/>
      <c r="TOT175" s="7"/>
      <c r="TOU175" s="7"/>
      <c r="TOV175" s="7"/>
      <c r="TOW175" s="7"/>
      <c r="TOX175" s="7"/>
      <c r="TOY175" s="7"/>
      <c r="TOZ175" s="7"/>
      <c r="TPA175" s="7"/>
      <c r="TPB175" s="7"/>
      <c r="TPC175" s="7"/>
      <c r="TPD175" s="7"/>
      <c r="TPE175" s="7"/>
      <c r="TPF175" s="7"/>
      <c r="TPG175" s="7"/>
      <c r="TPH175" s="7"/>
      <c r="TPI175" s="7"/>
      <c r="TPJ175" s="7"/>
      <c r="TPK175" s="7"/>
      <c r="TPL175" s="7"/>
      <c r="TPM175" s="7"/>
      <c r="TPN175" s="7"/>
      <c r="TPO175" s="7"/>
      <c r="TPP175" s="7"/>
      <c r="TPQ175" s="7"/>
      <c r="TPR175" s="7"/>
      <c r="TPS175" s="7"/>
      <c r="TPT175" s="7"/>
      <c r="TPU175" s="7"/>
      <c r="TPV175" s="7"/>
      <c r="TPW175" s="7"/>
      <c r="TPX175" s="7"/>
      <c r="TPY175" s="7"/>
      <c r="TPZ175" s="7"/>
      <c r="TQA175" s="7"/>
      <c r="TQB175" s="7"/>
      <c r="TQC175" s="7"/>
      <c r="TQD175" s="7"/>
      <c r="TQE175" s="7"/>
      <c r="TQF175" s="7"/>
      <c r="TQG175" s="7"/>
      <c r="TQH175" s="7"/>
      <c r="TQI175" s="7"/>
      <c r="TQJ175" s="7"/>
      <c r="TQK175" s="7"/>
      <c r="TQL175" s="7"/>
      <c r="TQM175" s="7"/>
      <c r="TQN175" s="7"/>
      <c r="TQO175" s="7"/>
      <c r="TQP175" s="7"/>
      <c r="TQQ175" s="7"/>
      <c r="TQR175" s="7"/>
      <c r="TQS175" s="7"/>
      <c r="TQT175" s="7"/>
      <c r="TQU175" s="7"/>
      <c r="TQV175" s="7"/>
      <c r="TQW175" s="7"/>
      <c r="TQX175" s="7"/>
      <c r="TQY175" s="7"/>
      <c r="TQZ175" s="7"/>
      <c r="TRA175" s="7"/>
      <c r="TRB175" s="7"/>
      <c r="TRC175" s="7"/>
      <c r="TRD175" s="7"/>
      <c r="TRE175" s="7"/>
      <c r="TRF175" s="7"/>
      <c r="TRG175" s="7"/>
      <c r="TRH175" s="7"/>
      <c r="TRI175" s="7"/>
      <c r="TRJ175" s="7"/>
      <c r="TRK175" s="7"/>
      <c r="TRL175" s="7"/>
      <c r="TRM175" s="7"/>
      <c r="TRN175" s="7"/>
      <c r="TRO175" s="7"/>
      <c r="TRP175" s="7"/>
      <c r="TRQ175" s="7"/>
      <c r="TRR175" s="7"/>
      <c r="TRS175" s="7"/>
      <c r="TRT175" s="7"/>
      <c r="TRU175" s="7"/>
      <c r="TRV175" s="7"/>
      <c r="TRW175" s="7"/>
      <c r="TRX175" s="7"/>
      <c r="TRY175" s="7"/>
      <c r="TRZ175" s="7"/>
      <c r="TSA175" s="7"/>
      <c r="TSB175" s="7"/>
      <c r="TSC175" s="7"/>
      <c r="TSD175" s="7"/>
      <c r="TSE175" s="7"/>
      <c r="TSF175" s="7"/>
      <c r="TSG175" s="7"/>
      <c r="TSH175" s="7"/>
      <c r="TSI175" s="7"/>
      <c r="TSJ175" s="7"/>
      <c r="TSK175" s="7"/>
      <c r="TSL175" s="7"/>
      <c r="TSM175" s="7"/>
      <c r="TSN175" s="7"/>
      <c r="TSO175" s="7"/>
      <c r="TSP175" s="7"/>
      <c r="TSQ175" s="7"/>
      <c r="TSR175" s="7"/>
      <c r="TSS175" s="7"/>
      <c r="TST175" s="7"/>
      <c r="TSU175" s="7"/>
      <c r="TSV175" s="7"/>
      <c r="TSW175" s="7"/>
      <c r="TSX175" s="7"/>
      <c r="TSY175" s="7"/>
      <c r="TSZ175" s="7"/>
      <c r="TTA175" s="7"/>
      <c r="TTB175" s="7"/>
      <c r="TTC175" s="7"/>
      <c r="TTD175" s="7"/>
      <c r="TTE175" s="7"/>
      <c r="TTF175" s="7"/>
      <c r="TTG175" s="7"/>
      <c r="TTH175" s="7"/>
      <c r="TTI175" s="7"/>
      <c r="TTJ175" s="7"/>
      <c r="TTK175" s="7"/>
      <c r="TTL175" s="7"/>
      <c r="TTM175" s="7"/>
      <c r="TTN175" s="7"/>
      <c r="TTO175" s="7"/>
      <c r="TTP175" s="7"/>
      <c r="TTQ175" s="7"/>
      <c r="TTR175" s="7"/>
      <c r="TTS175" s="7"/>
      <c r="TTT175" s="7"/>
      <c r="TTU175" s="7"/>
      <c r="TTV175" s="7"/>
      <c r="TTW175" s="7"/>
      <c r="TTX175" s="7"/>
      <c r="TTY175" s="7"/>
      <c r="TTZ175" s="7"/>
      <c r="TUA175" s="7"/>
      <c r="TUB175" s="7"/>
      <c r="TUC175" s="7"/>
      <c r="TUD175" s="7"/>
      <c r="TUE175" s="7"/>
      <c r="TUF175" s="7"/>
      <c r="TUG175" s="7"/>
      <c r="TUH175" s="7"/>
      <c r="TUI175" s="7"/>
      <c r="TUJ175" s="7"/>
      <c r="TUK175" s="7"/>
      <c r="TUL175" s="7"/>
      <c r="TUM175" s="7"/>
      <c r="TUN175" s="7"/>
      <c r="TUO175" s="7"/>
      <c r="TUP175" s="7"/>
      <c r="TUQ175" s="7"/>
      <c r="TUR175" s="7"/>
      <c r="TUS175" s="7"/>
      <c r="TUT175" s="7"/>
      <c r="TUU175" s="7"/>
      <c r="TUV175" s="7"/>
      <c r="TUW175" s="7"/>
      <c r="TUX175" s="7"/>
      <c r="TUY175" s="7"/>
      <c r="TUZ175" s="7"/>
      <c r="TVA175" s="7"/>
      <c r="TVB175" s="7"/>
      <c r="TVC175" s="7"/>
      <c r="TVD175" s="7"/>
      <c r="TVE175" s="7"/>
      <c r="TVF175" s="7"/>
      <c r="TVG175" s="7"/>
      <c r="TVH175" s="7"/>
      <c r="TVI175" s="7"/>
      <c r="TVJ175" s="7"/>
      <c r="TVK175" s="7"/>
      <c r="TVL175" s="7"/>
      <c r="TVM175" s="7"/>
      <c r="TVN175" s="7"/>
      <c r="TVO175" s="7"/>
      <c r="TVP175" s="7"/>
      <c r="TVQ175" s="7"/>
      <c r="TVR175" s="7"/>
      <c r="TVS175" s="7"/>
      <c r="TVT175" s="7"/>
      <c r="TVU175" s="7"/>
      <c r="TVV175" s="7"/>
      <c r="TVW175" s="7"/>
      <c r="TVX175" s="7"/>
      <c r="TVY175" s="7"/>
      <c r="TVZ175" s="7"/>
      <c r="TWA175" s="7"/>
      <c r="TWB175" s="7"/>
      <c r="TWC175" s="7"/>
      <c r="TWD175" s="7"/>
      <c r="TWE175" s="7"/>
      <c r="TWF175" s="7"/>
      <c r="TWG175" s="7"/>
      <c r="TWH175" s="7"/>
      <c r="TWI175" s="7"/>
      <c r="TWJ175" s="7"/>
      <c r="TWK175" s="7"/>
      <c r="TWL175" s="7"/>
      <c r="TWM175" s="7"/>
      <c r="TWN175" s="7"/>
      <c r="TWO175" s="7"/>
      <c r="TWP175" s="7"/>
      <c r="TWQ175" s="7"/>
      <c r="TWR175" s="7"/>
      <c r="TWS175" s="7"/>
      <c r="TWT175" s="7"/>
      <c r="TWU175" s="7"/>
      <c r="TWV175" s="7"/>
      <c r="TWW175" s="7"/>
      <c r="TWX175" s="7"/>
      <c r="TWY175" s="7"/>
      <c r="TWZ175" s="7"/>
      <c r="TXA175" s="7"/>
      <c r="TXB175" s="7"/>
      <c r="TXC175" s="7"/>
      <c r="TXD175" s="7"/>
      <c r="TXE175" s="7"/>
      <c r="TXF175" s="7"/>
      <c r="TXG175" s="7"/>
      <c r="TXH175" s="7"/>
      <c r="TXI175" s="7"/>
      <c r="TXJ175" s="7"/>
      <c r="TXK175" s="7"/>
      <c r="TXL175" s="7"/>
      <c r="TXM175" s="7"/>
      <c r="TXN175" s="7"/>
      <c r="TXO175" s="7"/>
      <c r="TXP175" s="7"/>
      <c r="TXQ175" s="7"/>
      <c r="TXR175" s="7"/>
      <c r="TXS175" s="7"/>
      <c r="TXT175" s="7"/>
      <c r="TXU175" s="7"/>
      <c r="TXV175" s="7"/>
      <c r="TXW175" s="7"/>
      <c r="TXX175" s="7"/>
      <c r="TXY175" s="7"/>
      <c r="TXZ175" s="7"/>
      <c r="TYA175" s="7"/>
      <c r="TYB175" s="7"/>
      <c r="TYC175" s="7"/>
      <c r="TYD175" s="7"/>
      <c r="TYE175" s="7"/>
      <c r="TYF175" s="7"/>
      <c r="TYG175" s="7"/>
      <c r="TYH175" s="7"/>
      <c r="TYI175" s="7"/>
      <c r="TYJ175" s="7"/>
      <c r="TYK175" s="7"/>
      <c r="TYL175" s="7"/>
      <c r="TYM175" s="7"/>
      <c r="TYN175" s="7"/>
      <c r="TYO175" s="7"/>
      <c r="TYP175" s="7"/>
      <c r="TYQ175" s="7"/>
      <c r="TYR175" s="7"/>
      <c r="TYS175" s="7"/>
      <c r="TYT175" s="7"/>
      <c r="TYU175" s="7"/>
      <c r="TYV175" s="7"/>
      <c r="TYW175" s="7"/>
      <c r="TYX175" s="7"/>
      <c r="TYY175" s="7"/>
      <c r="TYZ175" s="7"/>
      <c r="TZA175" s="7"/>
      <c r="TZB175" s="7"/>
      <c r="TZC175" s="7"/>
      <c r="TZD175" s="7"/>
      <c r="TZE175" s="7"/>
      <c r="TZF175" s="7"/>
      <c r="TZG175" s="7"/>
      <c r="TZH175" s="7"/>
      <c r="TZI175" s="7"/>
      <c r="TZJ175" s="7"/>
      <c r="TZK175" s="7"/>
      <c r="TZL175" s="7"/>
      <c r="TZM175" s="7"/>
      <c r="TZN175" s="7"/>
      <c r="TZO175" s="7"/>
      <c r="TZP175" s="7"/>
      <c r="TZQ175" s="7"/>
      <c r="TZR175" s="7"/>
      <c r="TZS175" s="7"/>
      <c r="TZT175" s="7"/>
      <c r="TZU175" s="7"/>
      <c r="TZV175" s="7"/>
      <c r="TZW175" s="7"/>
      <c r="TZX175" s="7"/>
      <c r="TZY175" s="7"/>
      <c r="TZZ175" s="7"/>
      <c r="UAA175" s="7"/>
      <c r="UAB175" s="7"/>
      <c r="UAC175" s="7"/>
      <c r="UAD175" s="7"/>
      <c r="UAE175" s="7"/>
      <c r="UAF175" s="7"/>
      <c r="UAG175" s="7"/>
      <c r="UAH175" s="7"/>
      <c r="UAI175" s="7"/>
      <c r="UAJ175" s="7"/>
      <c r="UAK175" s="7"/>
      <c r="UAL175" s="7"/>
      <c r="UAM175" s="7"/>
      <c r="UAN175" s="7"/>
      <c r="UAO175" s="7"/>
      <c r="UAP175" s="7"/>
      <c r="UAQ175" s="7"/>
      <c r="UAR175" s="7"/>
      <c r="UAS175" s="7"/>
      <c r="UAT175" s="7"/>
      <c r="UAU175" s="7"/>
      <c r="UAV175" s="7"/>
      <c r="UAW175" s="7"/>
      <c r="UAX175" s="7"/>
      <c r="UAY175" s="7"/>
      <c r="UAZ175" s="7"/>
      <c r="UBA175" s="7"/>
      <c r="UBB175" s="7"/>
      <c r="UBC175" s="7"/>
      <c r="UBD175" s="7"/>
      <c r="UBE175" s="7"/>
      <c r="UBF175" s="7"/>
      <c r="UBG175" s="7"/>
      <c r="UBH175" s="7"/>
      <c r="UBI175" s="7"/>
      <c r="UBJ175" s="7"/>
      <c r="UBK175" s="7"/>
      <c r="UBL175" s="7"/>
      <c r="UBM175" s="7"/>
      <c r="UBN175" s="7"/>
      <c r="UBO175" s="7"/>
      <c r="UBP175" s="7"/>
      <c r="UBQ175" s="7"/>
      <c r="UBR175" s="7"/>
      <c r="UBS175" s="7"/>
      <c r="UBT175" s="7"/>
      <c r="UBU175" s="7"/>
      <c r="UBV175" s="7"/>
      <c r="UBW175" s="7"/>
      <c r="UBX175" s="7"/>
      <c r="UBY175" s="7"/>
      <c r="UBZ175" s="7"/>
      <c r="UCA175" s="7"/>
      <c r="UCB175" s="7"/>
      <c r="UCC175" s="7"/>
      <c r="UCD175" s="7"/>
      <c r="UCE175" s="7"/>
      <c r="UCF175" s="7"/>
      <c r="UCG175" s="7"/>
      <c r="UCH175" s="7"/>
      <c r="UCI175" s="7"/>
      <c r="UCJ175" s="7"/>
      <c r="UCK175" s="7"/>
      <c r="UCL175" s="7"/>
      <c r="UCM175" s="7"/>
      <c r="UCN175" s="7"/>
      <c r="UCO175" s="7"/>
      <c r="UCP175" s="7"/>
      <c r="UCQ175" s="7"/>
      <c r="UCR175" s="7"/>
      <c r="UCS175" s="7"/>
      <c r="UCT175" s="7"/>
      <c r="UCU175" s="7"/>
      <c r="UCV175" s="7"/>
      <c r="UCW175" s="7"/>
      <c r="UCX175" s="7"/>
      <c r="UCY175" s="7"/>
      <c r="UCZ175" s="7"/>
      <c r="UDA175" s="7"/>
      <c r="UDB175" s="7"/>
      <c r="UDC175" s="7"/>
      <c r="UDD175" s="7"/>
      <c r="UDE175" s="7"/>
      <c r="UDF175" s="7"/>
      <c r="UDG175" s="7"/>
      <c r="UDH175" s="7"/>
      <c r="UDI175" s="7"/>
      <c r="UDJ175" s="7"/>
      <c r="UDK175" s="7"/>
      <c r="UDL175" s="7"/>
      <c r="UDM175" s="7"/>
      <c r="UDN175" s="7"/>
      <c r="UDO175" s="7"/>
      <c r="UDP175" s="7"/>
      <c r="UDQ175" s="7"/>
      <c r="UDR175" s="7"/>
      <c r="UDS175" s="7"/>
      <c r="UDT175" s="7"/>
      <c r="UDU175" s="7"/>
      <c r="UDV175" s="7"/>
      <c r="UDW175" s="7"/>
      <c r="UDX175" s="7"/>
      <c r="UDY175" s="7"/>
      <c r="UDZ175" s="7"/>
      <c r="UEA175" s="7"/>
      <c r="UEB175" s="7"/>
      <c r="UEC175" s="7"/>
      <c r="UED175" s="7"/>
      <c r="UEE175" s="7"/>
      <c r="UEF175" s="7"/>
      <c r="UEG175" s="7"/>
      <c r="UEH175" s="7"/>
      <c r="UEI175" s="7"/>
      <c r="UEJ175" s="7"/>
      <c r="UEK175" s="7"/>
      <c r="UEL175" s="7"/>
      <c r="UEM175" s="7"/>
      <c r="UEN175" s="7"/>
      <c r="UEO175" s="7"/>
      <c r="UEP175" s="7"/>
      <c r="UEQ175" s="7"/>
      <c r="UER175" s="7"/>
      <c r="UES175" s="7"/>
      <c r="UET175" s="7"/>
      <c r="UEU175" s="7"/>
      <c r="UEV175" s="7"/>
      <c r="UEW175" s="7"/>
      <c r="UEX175" s="7"/>
      <c r="UEY175" s="7"/>
      <c r="UEZ175" s="7"/>
      <c r="UFA175" s="7"/>
      <c r="UFB175" s="7"/>
      <c r="UFC175" s="7"/>
      <c r="UFD175" s="7"/>
      <c r="UFE175" s="7"/>
      <c r="UFF175" s="7"/>
      <c r="UFG175" s="7"/>
      <c r="UFH175" s="7"/>
      <c r="UFI175" s="7"/>
      <c r="UFJ175" s="7"/>
      <c r="UFK175" s="7"/>
      <c r="UFL175" s="7"/>
      <c r="UFM175" s="7"/>
      <c r="UFN175" s="7"/>
      <c r="UFO175" s="7"/>
      <c r="UFP175" s="7"/>
      <c r="UFQ175" s="7"/>
      <c r="UFR175" s="7"/>
      <c r="UFS175" s="7"/>
      <c r="UFT175" s="7"/>
      <c r="UFU175" s="7"/>
      <c r="UFV175" s="7"/>
      <c r="UFW175" s="7"/>
      <c r="UFX175" s="7"/>
      <c r="UFY175" s="7"/>
      <c r="UFZ175" s="7"/>
      <c r="UGA175" s="7"/>
      <c r="UGB175" s="7"/>
      <c r="UGC175" s="7"/>
      <c r="UGD175" s="7"/>
      <c r="UGE175" s="7"/>
      <c r="UGF175" s="7"/>
      <c r="UGG175" s="7"/>
      <c r="UGH175" s="7"/>
      <c r="UGI175" s="7"/>
      <c r="UGJ175" s="7"/>
      <c r="UGK175" s="7"/>
      <c r="UGL175" s="7"/>
      <c r="UGM175" s="7"/>
      <c r="UGN175" s="7"/>
      <c r="UGO175" s="7"/>
      <c r="UGP175" s="7"/>
      <c r="UGQ175" s="7"/>
      <c r="UGR175" s="7"/>
      <c r="UGS175" s="7"/>
      <c r="UGT175" s="7"/>
      <c r="UGU175" s="7"/>
      <c r="UGV175" s="7"/>
      <c r="UGW175" s="7"/>
      <c r="UGX175" s="7"/>
      <c r="UGY175" s="7"/>
      <c r="UGZ175" s="7"/>
      <c r="UHA175" s="7"/>
      <c r="UHB175" s="7"/>
      <c r="UHC175" s="7"/>
      <c r="UHD175" s="7"/>
      <c r="UHE175" s="7"/>
      <c r="UHF175" s="7"/>
      <c r="UHG175" s="7"/>
      <c r="UHH175" s="7"/>
      <c r="UHI175" s="7"/>
      <c r="UHJ175" s="7"/>
      <c r="UHK175" s="7"/>
      <c r="UHL175" s="7"/>
      <c r="UHM175" s="7"/>
      <c r="UHN175" s="7"/>
      <c r="UHO175" s="7"/>
      <c r="UHP175" s="7"/>
      <c r="UHQ175" s="7"/>
      <c r="UHR175" s="7"/>
      <c r="UHS175" s="7"/>
      <c r="UHT175" s="7"/>
      <c r="UHU175" s="7"/>
      <c r="UHV175" s="7"/>
      <c r="UHW175" s="7"/>
      <c r="UHX175" s="7"/>
      <c r="UHY175" s="7"/>
      <c r="UHZ175" s="7"/>
      <c r="UIA175" s="7"/>
      <c r="UIB175" s="7"/>
      <c r="UIC175" s="7"/>
      <c r="UID175" s="7"/>
      <c r="UIE175" s="7"/>
      <c r="UIF175" s="7"/>
      <c r="UIG175" s="7"/>
      <c r="UIH175" s="7"/>
      <c r="UII175" s="7"/>
      <c r="UIJ175" s="7"/>
      <c r="UIK175" s="7"/>
      <c r="UIL175" s="7"/>
      <c r="UIM175" s="7"/>
      <c r="UIN175" s="7"/>
      <c r="UIO175" s="7"/>
      <c r="UIP175" s="7"/>
      <c r="UIQ175" s="7"/>
      <c r="UIR175" s="7"/>
      <c r="UIS175" s="7"/>
      <c r="UIT175" s="7"/>
      <c r="UIU175" s="7"/>
      <c r="UIV175" s="7"/>
      <c r="UIW175" s="7"/>
      <c r="UIX175" s="7"/>
      <c r="UIY175" s="7"/>
      <c r="UIZ175" s="7"/>
      <c r="UJA175" s="7"/>
      <c r="UJB175" s="7"/>
      <c r="UJC175" s="7"/>
      <c r="UJD175" s="7"/>
      <c r="UJE175" s="7"/>
      <c r="UJF175" s="7"/>
      <c r="UJG175" s="7"/>
      <c r="UJH175" s="7"/>
      <c r="UJI175" s="7"/>
      <c r="UJJ175" s="7"/>
      <c r="UJK175" s="7"/>
      <c r="UJL175" s="7"/>
      <c r="UJM175" s="7"/>
      <c r="UJN175" s="7"/>
      <c r="UJO175" s="7"/>
      <c r="UJP175" s="7"/>
      <c r="UJQ175" s="7"/>
      <c r="UJR175" s="7"/>
      <c r="UJS175" s="7"/>
      <c r="UJT175" s="7"/>
      <c r="UJU175" s="7"/>
      <c r="UJV175" s="7"/>
      <c r="UJW175" s="7"/>
      <c r="UJX175" s="7"/>
      <c r="UJY175" s="7"/>
      <c r="UJZ175" s="7"/>
      <c r="UKA175" s="7"/>
      <c r="UKB175" s="7"/>
      <c r="UKC175" s="7"/>
      <c r="UKD175" s="7"/>
      <c r="UKE175" s="7"/>
      <c r="UKF175" s="7"/>
      <c r="UKG175" s="7"/>
      <c r="UKH175" s="7"/>
      <c r="UKI175" s="7"/>
      <c r="UKJ175" s="7"/>
      <c r="UKK175" s="7"/>
      <c r="UKL175" s="7"/>
      <c r="UKM175" s="7"/>
      <c r="UKN175" s="7"/>
      <c r="UKO175" s="7"/>
      <c r="UKP175" s="7"/>
      <c r="UKQ175" s="7"/>
      <c r="UKR175" s="7"/>
      <c r="UKS175" s="7"/>
      <c r="UKT175" s="7"/>
      <c r="UKU175" s="7"/>
      <c r="UKV175" s="7"/>
      <c r="UKW175" s="7"/>
      <c r="UKX175" s="7"/>
      <c r="UKY175" s="7"/>
      <c r="UKZ175" s="7"/>
      <c r="ULA175" s="7"/>
      <c r="ULB175" s="7"/>
      <c r="ULC175" s="7"/>
      <c r="ULD175" s="7"/>
      <c r="ULE175" s="7"/>
      <c r="ULF175" s="7"/>
      <c r="ULG175" s="7"/>
      <c r="ULH175" s="7"/>
      <c r="ULI175" s="7"/>
      <c r="ULJ175" s="7"/>
      <c r="ULK175" s="7"/>
      <c r="ULL175" s="7"/>
      <c r="ULM175" s="7"/>
      <c r="ULN175" s="7"/>
      <c r="ULO175" s="7"/>
      <c r="ULP175" s="7"/>
      <c r="ULQ175" s="7"/>
      <c r="ULR175" s="7"/>
      <c r="ULS175" s="7"/>
      <c r="ULT175" s="7"/>
      <c r="ULU175" s="7"/>
      <c r="ULV175" s="7"/>
      <c r="ULW175" s="7"/>
      <c r="ULX175" s="7"/>
      <c r="ULY175" s="7"/>
      <c r="ULZ175" s="7"/>
      <c r="UMA175" s="7"/>
      <c r="UMB175" s="7"/>
      <c r="UMC175" s="7"/>
      <c r="UMD175" s="7"/>
      <c r="UME175" s="7"/>
      <c r="UMF175" s="7"/>
      <c r="UMG175" s="7"/>
      <c r="UMH175" s="7"/>
      <c r="UMI175" s="7"/>
      <c r="UMJ175" s="7"/>
      <c r="UMK175" s="7"/>
      <c r="UML175" s="7"/>
      <c r="UMM175" s="7"/>
      <c r="UMN175" s="7"/>
      <c r="UMO175" s="7"/>
      <c r="UMP175" s="7"/>
      <c r="UMQ175" s="7"/>
      <c r="UMR175" s="7"/>
      <c r="UMS175" s="7"/>
      <c r="UMT175" s="7"/>
      <c r="UMU175" s="7"/>
      <c r="UMV175" s="7"/>
      <c r="UMW175" s="7"/>
      <c r="UMX175" s="7"/>
      <c r="UMY175" s="7"/>
      <c r="UMZ175" s="7"/>
      <c r="UNA175" s="7"/>
      <c r="UNB175" s="7"/>
      <c r="UNC175" s="7"/>
      <c r="UND175" s="7"/>
      <c r="UNE175" s="7"/>
      <c r="UNF175" s="7"/>
      <c r="UNG175" s="7"/>
      <c r="UNH175" s="7"/>
      <c r="UNI175" s="7"/>
      <c r="UNJ175" s="7"/>
      <c r="UNK175" s="7"/>
      <c r="UNL175" s="7"/>
      <c r="UNM175" s="7"/>
      <c r="UNN175" s="7"/>
      <c r="UNO175" s="7"/>
      <c r="UNP175" s="7"/>
      <c r="UNQ175" s="7"/>
      <c r="UNR175" s="7"/>
      <c r="UNS175" s="7"/>
      <c r="UNT175" s="7"/>
      <c r="UNU175" s="7"/>
      <c r="UNV175" s="7"/>
      <c r="UNW175" s="7"/>
      <c r="UNX175" s="7"/>
      <c r="UNY175" s="7"/>
      <c r="UNZ175" s="7"/>
      <c r="UOA175" s="7"/>
      <c r="UOB175" s="7"/>
      <c r="UOC175" s="7"/>
      <c r="UOD175" s="7"/>
      <c r="UOE175" s="7"/>
      <c r="UOF175" s="7"/>
      <c r="UOG175" s="7"/>
      <c r="UOH175" s="7"/>
      <c r="UOI175" s="7"/>
      <c r="UOJ175" s="7"/>
      <c r="UOK175" s="7"/>
      <c r="UOL175" s="7"/>
      <c r="UOM175" s="7"/>
      <c r="UON175" s="7"/>
      <c r="UOO175" s="7"/>
      <c r="UOP175" s="7"/>
      <c r="UOQ175" s="7"/>
      <c r="UOR175" s="7"/>
      <c r="UOS175" s="7"/>
      <c r="UOT175" s="7"/>
      <c r="UOU175" s="7"/>
      <c r="UOV175" s="7"/>
      <c r="UOW175" s="7"/>
      <c r="UOX175" s="7"/>
      <c r="UOY175" s="7"/>
      <c r="UOZ175" s="7"/>
      <c r="UPA175" s="7"/>
      <c r="UPB175" s="7"/>
      <c r="UPC175" s="7"/>
      <c r="UPD175" s="7"/>
      <c r="UPE175" s="7"/>
      <c r="UPF175" s="7"/>
      <c r="UPG175" s="7"/>
      <c r="UPH175" s="7"/>
      <c r="UPI175" s="7"/>
      <c r="UPJ175" s="7"/>
      <c r="UPK175" s="7"/>
      <c r="UPL175" s="7"/>
      <c r="UPM175" s="7"/>
      <c r="UPN175" s="7"/>
      <c r="UPO175" s="7"/>
      <c r="UPP175" s="7"/>
      <c r="UPQ175" s="7"/>
      <c r="UPR175" s="7"/>
      <c r="UPS175" s="7"/>
      <c r="UPT175" s="7"/>
      <c r="UPU175" s="7"/>
      <c r="UPV175" s="7"/>
      <c r="UPW175" s="7"/>
      <c r="UPX175" s="7"/>
      <c r="UPY175" s="7"/>
      <c r="UPZ175" s="7"/>
      <c r="UQA175" s="7"/>
      <c r="UQB175" s="7"/>
      <c r="UQC175" s="7"/>
      <c r="UQD175" s="7"/>
      <c r="UQE175" s="7"/>
      <c r="UQF175" s="7"/>
      <c r="UQG175" s="7"/>
      <c r="UQH175" s="7"/>
      <c r="UQI175" s="7"/>
      <c r="UQJ175" s="7"/>
      <c r="UQK175" s="7"/>
      <c r="UQL175" s="7"/>
      <c r="UQM175" s="7"/>
      <c r="UQN175" s="7"/>
      <c r="UQO175" s="7"/>
      <c r="UQP175" s="7"/>
      <c r="UQQ175" s="7"/>
      <c r="UQR175" s="7"/>
      <c r="UQS175" s="7"/>
      <c r="UQT175" s="7"/>
      <c r="UQU175" s="7"/>
      <c r="UQV175" s="7"/>
      <c r="UQW175" s="7"/>
      <c r="UQX175" s="7"/>
      <c r="UQY175" s="7"/>
      <c r="UQZ175" s="7"/>
      <c r="URA175" s="7"/>
      <c r="URB175" s="7"/>
      <c r="URC175" s="7"/>
      <c r="URD175" s="7"/>
      <c r="URE175" s="7"/>
      <c r="URF175" s="7"/>
      <c r="URG175" s="7"/>
      <c r="URH175" s="7"/>
      <c r="URI175" s="7"/>
      <c r="URJ175" s="7"/>
      <c r="URK175" s="7"/>
      <c r="URL175" s="7"/>
      <c r="URM175" s="7"/>
      <c r="URN175" s="7"/>
      <c r="URO175" s="7"/>
      <c r="URP175" s="7"/>
      <c r="URQ175" s="7"/>
      <c r="URR175" s="7"/>
      <c r="URS175" s="7"/>
      <c r="URT175" s="7"/>
      <c r="URU175" s="7"/>
      <c r="URV175" s="7"/>
      <c r="URW175" s="7"/>
      <c r="URX175" s="7"/>
      <c r="URY175" s="7"/>
      <c r="URZ175" s="7"/>
      <c r="USA175" s="7"/>
      <c r="USB175" s="7"/>
      <c r="USC175" s="7"/>
      <c r="USD175" s="7"/>
      <c r="USE175" s="7"/>
      <c r="USF175" s="7"/>
      <c r="USG175" s="7"/>
      <c r="USH175" s="7"/>
      <c r="USI175" s="7"/>
      <c r="USJ175" s="7"/>
      <c r="USK175" s="7"/>
      <c r="USL175" s="7"/>
      <c r="USM175" s="7"/>
      <c r="USN175" s="7"/>
      <c r="USO175" s="7"/>
      <c r="USP175" s="7"/>
      <c r="USQ175" s="7"/>
      <c r="USR175" s="7"/>
      <c r="USS175" s="7"/>
      <c r="UST175" s="7"/>
      <c r="USU175" s="7"/>
      <c r="USV175" s="7"/>
      <c r="USW175" s="7"/>
      <c r="USX175" s="7"/>
      <c r="USY175" s="7"/>
      <c r="USZ175" s="7"/>
      <c r="UTA175" s="7"/>
      <c r="UTB175" s="7"/>
      <c r="UTC175" s="7"/>
      <c r="UTD175" s="7"/>
      <c r="UTE175" s="7"/>
      <c r="UTF175" s="7"/>
      <c r="UTG175" s="7"/>
      <c r="UTH175" s="7"/>
      <c r="UTI175" s="7"/>
      <c r="UTJ175" s="7"/>
      <c r="UTK175" s="7"/>
      <c r="UTL175" s="7"/>
      <c r="UTM175" s="7"/>
      <c r="UTN175" s="7"/>
      <c r="UTO175" s="7"/>
      <c r="UTP175" s="7"/>
      <c r="UTQ175" s="7"/>
      <c r="UTR175" s="7"/>
      <c r="UTS175" s="7"/>
      <c r="UTT175" s="7"/>
      <c r="UTU175" s="7"/>
      <c r="UTV175" s="7"/>
      <c r="UTW175" s="7"/>
      <c r="UTX175" s="7"/>
      <c r="UTY175" s="7"/>
      <c r="UTZ175" s="7"/>
      <c r="UUA175" s="7"/>
      <c r="UUB175" s="7"/>
      <c r="UUC175" s="7"/>
      <c r="UUD175" s="7"/>
      <c r="UUE175" s="7"/>
      <c r="UUF175" s="7"/>
      <c r="UUG175" s="7"/>
      <c r="UUH175" s="7"/>
      <c r="UUI175" s="7"/>
      <c r="UUJ175" s="7"/>
      <c r="UUK175" s="7"/>
      <c r="UUL175" s="7"/>
      <c r="UUM175" s="7"/>
      <c r="UUN175" s="7"/>
      <c r="UUO175" s="7"/>
      <c r="UUP175" s="7"/>
      <c r="UUQ175" s="7"/>
      <c r="UUR175" s="7"/>
      <c r="UUS175" s="7"/>
      <c r="UUT175" s="7"/>
      <c r="UUU175" s="7"/>
      <c r="UUV175" s="7"/>
      <c r="UUW175" s="7"/>
      <c r="UUX175" s="7"/>
      <c r="UUY175" s="7"/>
      <c r="UUZ175" s="7"/>
      <c r="UVA175" s="7"/>
      <c r="UVB175" s="7"/>
      <c r="UVC175" s="7"/>
      <c r="UVD175" s="7"/>
      <c r="UVE175" s="7"/>
      <c r="UVF175" s="7"/>
      <c r="UVG175" s="7"/>
      <c r="UVH175" s="7"/>
      <c r="UVI175" s="7"/>
      <c r="UVJ175" s="7"/>
      <c r="UVK175" s="7"/>
      <c r="UVL175" s="7"/>
      <c r="UVM175" s="7"/>
      <c r="UVN175" s="7"/>
      <c r="UVO175" s="7"/>
      <c r="UVP175" s="7"/>
      <c r="UVQ175" s="7"/>
      <c r="UVR175" s="7"/>
      <c r="UVS175" s="7"/>
      <c r="UVT175" s="7"/>
      <c r="UVU175" s="7"/>
      <c r="UVV175" s="7"/>
      <c r="UVW175" s="7"/>
      <c r="UVX175" s="7"/>
      <c r="UVY175" s="7"/>
      <c r="UVZ175" s="7"/>
      <c r="UWA175" s="7"/>
      <c r="UWB175" s="7"/>
      <c r="UWC175" s="7"/>
      <c r="UWD175" s="7"/>
      <c r="UWE175" s="7"/>
      <c r="UWF175" s="7"/>
      <c r="UWG175" s="7"/>
      <c r="UWH175" s="7"/>
      <c r="UWI175" s="7"/>
      <c r="UWJ175" s="7"/>
      <c r="UWK175" s="7"/>
      <c r="UWL175" s="7"/>
      <c r="UWM175" s="7"/>
      <c r="UWN175" s="7"/>
      <c r="UWO175" s="7"/>
      <c r="UWP175" s="7"/>
      <c r="UWQ175" s="7"/>
      <c r="UWR175" s="7"/>
      <c r="UWS175" s="7"/>
      <c r="UWT175" s="7"/>
      <c r="UWU175" s="7"/>
      <c r="UWV175" s="7"/>
      <c r="UWW175" s="7"/>
      <c r="UWX175" s="7"/>
      <c r="UWY175" s="7"/>
      <c r="UWZ175" s="7"/>
      <c r="UXA175" s="7"/>
      <c r="UXB175" s="7"/>
      <c r="UXC175" s="7"/>
      <c r="UXD175" s="7"/>
      <c r="UXE175" s="7"/>
      <c r="UXF175" s="7"/>
      <c r="UXG175" s="7"/>
      <c r="UXH175" s="7"/>
      <c r="UXI175" s="7"/>
      <c r="UXJ175" s="7"/>
      <c r="UXK175" s="7"/>
      <c r="UXL175" s="7"/>
      <c r="UXM175" s="7"/>
      <c r="UXN175" s="7"/>
      <c r="UXO175" s="7"/>
      <c r="UXP175" s="7"/>
      <c r="UXQ175" s="7"/>
      <c r="UXR175" s="7"/>
      <c r="UXS175" s="7"/>
      <c r="UXT175" s="7"/>
      <c r="UXU175" s="7"/>
      <c r="UXV175" s="7"/>
      <c r="UXW175" s="7"/>
      <c r="UXX175" s="7"/>
      <c r="UXY175" s="7"/>
      <c r="UXZ175" s="7"/>
      <c r="UYA175" s="7"/>
      <c r="UYB175" s="7"/>
      <c r="UYC175" s="7"/>
      <c r="UYD175" s="7"/>
      <c r="UYE175" s="7"/>
      <c r="UYF175" s="7"/>
      <c r="UYG175" s="7"/>
      <c r="UYH175" s="7"/>
      <c r="UYI175" s="7"/>
      <c r="UYJ175" s="7"/>
      <c r="UYK175" s="7"/>
      <c r="UYL175" s="7"/>
      <c r="UYM175" s="7"/>
      <c r="UYN175" s="7"/>
      <c r="UYO175" s="7"/>
      <c r="UYP175" s="7"/>
      <c r="UYQ175" s="7"/>
      <c r="UYR175" s="7"/>
      <c r="UYS175" s="7"/>
      <c r="UYT175" s="7"/>
      <c r="UYU175" s="7"/>
      <c r="UYV175" s="7"/>
      <c r="UYW175" s="7"/>
      <c r="UYX175" s="7"/>
      <c r="UYY175" s="7"/>
      <c r="UYZ175" s="7"/>
      <c r="UZA175" s="7"/>
      <c r="UZB175" s="7"/>
      <c r="UZC175" s="7"/>
      <c r="UZD175" s="7"/>
      <c r="UZE175" s="7"/>
      <c r="UZF175" s="7"/>
      <c r="UZG175" s="7"/>
      <c r="UZH175" s="7"/>
      <c r="UZI175" s="7"/>
      <c r="UZJ175" s="7"/>
      <c r="UZK175" s="7"/>
      <c r="UZL175" s="7"/>
      <c r="UZM175" s="7"/>
      <c r="UZN175" s="7"/>
      <c r="UZO175" s="7"/>
      <c r="UZP175" s="7"/>
      <c r="UZQ175" s="7"/>
      <c r="UZR175" s="7"/>
      <c r="UZS175" s="7"/>
      <c r="UZT175" s="7"/>
      <c r="UZU175" s="7"/>
      <c r="UZV175" s="7"/>
      <c r="UZW175" s="7"/>
      <c r="UZX175" s="7"/>
      <c r="UZY175" s="7"/>
      <c r="UZZ175" s="7"/>
      <c r="VAA175" s="7"/>
      <c r="VAB175" s="7"/>
      <c r="VAC175" s="7"/>
      <c r="VAD175" s="7"/>
      <c r="VAE175" s="7"/>
      <c r="VAF175" s="7"/>
      <c r="VAG175" s="7"/>
      <c r="VAH175" s="7"/>
      <c r="VAI175" s="7"/>
      <c r="VAJ175" s="7"/>
      <c r="VAK175" s="7"/>
      <c r="VAL175" s="7"/>
      <c r="VAM175" s="7"/>
      <c r="VAN175" s="7"/>
      <c r="VAO175" s="7"/>
      <c r="VAP175" s="7"/>
      <c r="VAQ175" s="7"/>
      <c r="VAR175" s="7"/>
      <c r="VAS175" s="7"/>
      <c r="VAT175" s="7"/>
      <c r="VAU175" s="7"/>
      <c r="VAV175" s="7"/>
      <c r="VAW175" s="7"/>
      <c r="VAX175" s="7"/>
      <c r="VAY175" s="7"/>
      <c r="VAZ175" s="7"/>
      <c r="VBA175" s="7"/>
      <c r="VBB175" s="7"/>
      <c r="VBC175" s="7"/>
      <c r="VBD175" s="7"/>
      <c r="VBE175" s="7"/>
      <c r="VBF175" s="7"/>
      <c r="VBG175" s="7"/>
      <c r="VBH175" s="7"/>
      <c r="VBI175" s="7"/>
      <c r="VBJ175" s="7"/>
      <c r="VBK175" s="7"/>
      <c r="VBL175" s="7"/>
      <c r="VBM175" s="7"/>
      <c r="VBN175" s="7"/>
      <c r="VBO175" s="7"/>
      <c r="VBP175" s="7"/>
      <c r="VBQ175" s="7"/>
      <c r="VBR175" s="7"/>
      <c r="VBS175" s="7"/>
      <c r="VBT175" s="7"/>
      <c r="VBU175" s="7"/>
      <c r="VBV175" s="7"/>
      <c r="VBW175" s="7"/>
      <c r="VBX175" s="7"/>
      <c r="VBY175" s="7"/>
      <c r="VBZ175" s="7"/>
      <c r="VCA175" s="7"/>
      <c r="VCB175" s="7"/>
      <c r="VCC175" s="7"/>
      <c r="VCD175" s="7"/>
      <c r="VCE175" s="7"/>
      <c r="VCF175" s="7"/>
      <c r="VCG175" s="7"/>
      <c r="VCH175" s="7"/>
      <c r="VCI175" s="7"/>
      <c r="VCJ175" s="7"/>
      <c r="VCK175" s="7"/>
      <c r="VCL175" s="7"/>
      <c r="VCM175" s="7"/>
      <c r="VCN175" s="7"/>
      <c r="VCO175" s="7"/>
      <c r="VCP175" s="7"/>
      <c r="VCQ175" s="7"/>
      <c r="VCR175" s="7"/>
      <c r="VCS175" s="7"/>
      <c r="VCT175" s="7"/>
      <c r="VCU175" s="7"/>
      <c r="VCV175" s="7"/>
      <c r="VCW175" s="7"/>
      <c r="VCX175" s="7"/>
      <c r="VCY175" s="7"/>
      <c r="VCZ175" s="7"/>
      <c r="VDA175" s="7"/>
      <c r="VDB175" s="7"/>
      <c r="VDC175" s="7"/>
      <c r="VDD175" s="7"/>
      <c r="VDE175" s="7"/>
      <c r="VDF175" s="7"/>
      <c r="VDG175" s="7"/>
      <c r="VDH175" s="7"/>
      <c r="VDI175" s="7"/>
      <c r="VDJ175" s="7"/>
      <c r="VDK175" s="7"/>
      <c r="VDL175" s="7"/>
      <c r="VDM175" s="7"/>
      <c r="VDN175" s="7"/>
      <c r="VDO175" s="7"/>
      <c r="VDP175" s="7"/>
      <c r="VDQ175" s="7"/>
      <c r="VDR175" s="7"/>
      <c r="VDS175" s="7"/>
      <c r="VDT175" s="7"/>
      <c r="VDU175" s="7"/>
      <c r="VDV175" s="7"/>
      <c r="VDW175" s="7"/>
      <c r="VDX175" s="7"/>
      <c r="VDY175" s="7"/>
      <c r="VDZ175" s="7"/>
      <c r="VEA175" s="7"/>
      <c r="VEB175" s="7"/>
      <c r="VEC175" s="7"/>
      <c r="VED175" s="7"/>
      <c r="VEE175" s="7"/>
      <c r="VEF175" s="7"/>
      <c r="VEG175" s="7"/>
      <c r="VEH175" s="7"/>
      <c r="VEI175" s="7"/>
      <c r="VEJ175" s="7"/>
      <c r="VEK175" s="7"/>
      <c r="VEL175" s="7"/>
      <c r="VEM175" s="7"/>
      <c r="VEN175" s="7"/>
      <c r="VEO175" s="7"/>
      <c r="VEP175" s="7"/>
      <c r="VEQ175" s="7"/>
      <c r="VER175" s="7"/>
      <c r="VES175" s="7"/>
      <c r="VET175" s="7"/>
      <c r="VEU175" s="7"/>
      <c r="VEV175" s="7"/>
      <c r="VEW175" s="7"/>
      <c r="VEX175" s="7"/>
      <c r="VEY175" s="7"/>
      <c r="VEZ175" s="7"/>
      <c r="VFA175" s="7"/>
      <c r="VFB175" s="7"/>
      <c r="VFC175" s="7"/>
      <c r="VFD175" s="7"/>
      <c r="VFE175" s="7"/>
      <c r="VFF175" s="7"/>
      <c r="VFG175" s="7"/>
      <c r="VFH175" s="7"/>
      <c r="VFI175" s="7"/>
      <c r="VFJ175" s="7"/>
      <c r="VFK175" s="7"/>
      <c r="VFL175" s="7"/>
      <c r="VFM175" s="7"/>
      <c r="VFN175" s="7"/>
      <c r="VFO175" s="7"/>
      <c r="VFP175" s="7"/>
      <c r="VFQ175" s="7"/>
      <c r="VFR175" s="7"/>
      <c r="VFS175" s="7"/>
      <c r="VFT175" s="7"/>
      <c r="VFU175" s="7"/>
      <c r="VFV175" s="7"/>
      <c r="VFW175" s="7"/>
      <c r="VFX175" s="7"/>
      <c r="VFY175" s="7"/>
      <c r="VFZ175" s="7"/>
      <c r="VGA175" s="7"/>
      <c r="VGB175" s="7"/>
      <c r="VGC175" s="7"/>
      <c r="VGD175" s="7"/>
      <c r="VGE175" s="7"/>
      <c r="VGF175" s="7"/>
      <c r="VGG175" s="7"/>
      <c r="VGH175" s="7"/>
      <c r="VGI175" s="7"/>
      <c r="VGJ175" s="7"/>
      <c r="VGK175" s="7"/>
      <c r="VGL175" s="7"/>
      <c r="VGM175" s="7"/>
      <c r="VGN175" s="7"/>
      <c r="VGO175" s="7"/>
      <c r="VGP175" s="7"/>
      <c r="VGQ175" s="7"/>
      <c r="VGR175" s="7"/>
      <c r="VGS175" s="7"/>
      <c r="VGT175" s="7"/>
      <c r="VGU175" s="7"/>
      <c r="VGV175" s="7"/>
      <c r="VGW175" s="7"/>
      <c r="VGX175" s="7"/>
      <c r="VGY175" s="7"/>
      <c r="VGZ175" s="7"/>
      <c r="VHA175" s="7"/>
      <c r="VHB175" s="7"/>
      <c r="VHC175" s="7"/>
      <c r="VHD175" s="7"/>
      <c r="VHE175" s="7"/>
      <c r="VHF175" s="7"/>
      <c r="VHG175" s="7"/>
      <c r="VHH175" s="7"/>
      <c r="VHI175" s="7"/>
      <c r="VHJ175" s="7"/>
      <c r="VHK175" s="7"/>
      <c r="VHL175" s="7"/>
      <c r="VHM175" s="7"/>
      <c r="VHN175" s="7"/>
      <c r="VHO175" s="7"/>
      <c r="VHP175" s="7"/>
      <c r="VHQ175" s="7"/>
      <c r="VHR175" s="7"/>
      <c r="VHS175" s="7"/>
      <c r="VHT175" s="7"/>
      <c r="VHU175" s="7"/>
      <c r="VHV175" s="7"/>
      <c r="VHW175" s="7"/>
      <c r="VHX175" s="7"/>
      <c r="VHY175" s="7"/>
      <c r="VHZ175" s="7"/>
      <c r="VIA175" s="7"/>
      <c r="VIB175" s="7"/>
      <c r="VIC175" s="7"/>
      <c r="VID175" s="7"/>
      <c r="VIE175" s="7"/>
      <c r="VIF175" s="7"/>
      <c r="VIG175" s="7"/>
      <c r="VIH175" s="7"/>
      <c r="VII175" s="7"/>
      <c r="VIJ175" s="7"/>
      <c r="VIK175" s="7"/>
      <c r="VIL175" s="7"/>
      <c r="VIM175" s="7"/>
      <c r="VIN175" s="7"/>
      <c r="VIO175" s="7"/>
      <c r="VIP175" s="7"/>
      <c r="VIQ175" s="7"/>
      <c r="VIR175" s="7"/>
      <c r="VIS175" s="7"/>
      <c r="VIT175" s="7"/>
      <c r="VIU175" s="7"/>
      <c r="VIV175" s="7"/>
      <c r="VIW175" s="7"/>
      <c r="VIX175" s="7"/>
      <c r="VIY175" s="7"/>
      <c r="VIZ175" s="7"/>
      <c r="VJA175" s="7"/>
      <c r="VJB175" s="7"/>
      <c r="VJC175" s="7"/>
      <c r="VJD175" s="7"/>
      <c r="VJE175" s="7"/>
      <c r="VJF175" s="7"/>
      <c r="VJG175" s="7"/>
      <c r="VJH175" s="7"/>
      <c r="VJI175" s="7"/>
      <c r="VJJ175" s="7"/>
      <c r="VJK175" s="7"/>
      <c r="VJL175" s="7"/>
      <c r="VJM175" s="7"/>
      <c r="VJN175" s="7"/>
      <c r="VJO175" s="7"/>
      <c r="VJP175" s="7"/>
      <c r="VJQ175" s="7"/>
      <c r="VJR175" s="7"/>
      <c r="VJS175" s="7"/>
      <c r="VJT175" s="7"/>
      <c r="VJU175" s="7"/>
      <c r="VJV175" s="7"/>
      <c r="VJW175" s="7"/>
      <c r="VJX175" s="7"/>
      <c r="VJY175" s="7"/>
      <c r="VJZ175" s="7"/>
      <c r="VKA175" s="7"/>
      <c r="VKB175" s="7"/>
      <c r="VKC175" s="7"/>
      <c r="VKD175" s="7"/>
      <c r="VKE175" s="7"/>
      <c r="VKF175" s="7"/>
      <c r="VKG175" s="7"/>
      <c r="VKH175" s="7"/>
      <c r="VKI175" s="7"/>
      <c r="VKJ175" s="7"/>
      <c r="VKK175" s="7"/>
      <c r="VKL175" s="7"/>
      <c r="VKM175" s="7"/>
      <c r="VKN175" s="7"/>
      <c r="VKO175" s="7"/>
      <c r="VKP175" s="7"/>
      <c r="VKQ175" s="7"/>
      <c r="VKR175" s="7"/>
      <c r="VKS175" s="7"/>
      <c r="VKT175" s="7"/>
      <c r="VKU175" s="7"/>
      <c r="VKV175" s="7"/>
      <c r="VKW175" s="7"/>
      <c r="VKX175" s="7"/>
      <c r="VKY175" s="7"/>
      <c r="VKZ175" s="7"/>
      <c r="VLA175" s="7"/>
      <c r="VLB175" s="7"/>
      <c r="VLC175" s="7"/>
      <c r="VLD175" s="7"/>
      <c r="VLE175" s="7"/>
      <c r="VLF175" s="7"/>
      <c r="VLG175" s="7"/>
      <c r="VLH175" s="7"/>
      <c r="VLI175" s="7"/>
      <c r="VLJ175" s="7"/>
      <c r="VLK175" s="7"/>
      <c r="VLL175" s="7"/>
      <c r="VLM175" s="7"/>
      <c r="VLN175" s="7"/>
      <c r="VLO175" s="7"/>
      <c r="VLP175" s="7"/>
      <c r="VLQ175" s="7"/>
      <c r="VLR175" s="7"/>
      <c r="VLS175" s="7"/>
      <c r="VLT175" s="7"/>
      <c r="VLU175" s="7"/>
      <c r="VLV175" s="7"/>
      <c r="VLW175" s="7"/>
      <c r="VLX175" s="7"/>
      <c r="VLY175" s="7"/>
      <c r="VLZ175" s="7"/>
      <c r="VMA175" s="7"/>
      <c r="VMB175" s="7"/>
      <c r="VMC175" s="7"/>
      <c r="VMD175" s="7"/>
      <c r="VME175" s="7"/>
      <c r="VMF175" s="7"/>
      <c r="VMG175" s="7"/>
      <c r="VMH175" s="7"/>
      <c r="VMI175" s="7"/>
      <c r="VMJ175" s="7"/>
      <c r="VMK175" s="7"/>
      <c r="VML175" s="7"/>
      <c r="VMM175" s="7"/>
      <c r="VMN175" s="7"/>
      <c r="VMO175" s="7"/>
      <c r="VMP175" s="7"/>
      <c r="VMQ175" s="7"/>
      <c r="VMR175" s="7"/>
      <c r="VMS175" s="7"/>
      <c r="VMT175" s="7"/>
      <c r="VMU175" s="7"/>
      <c r="VMV175" s="7"/>
      <c r="VMW175" s="7"/>
      <c r="VMX175" s="7"/>
      <c r="VMY175" s="7"/>
      <c r="VMZ175" s="7"/>
      <c r="VNA175" s="7"/>
      <c r="VNB175" s="7"/>
      <c r="VNC175" s="7"/>
      <c r="VND175" s="7"/>
      <c r="VNE175" s="7"/>
      <c r="VNF175" s="7"/>
      <c r="VNG175" s="7"/>
      <c r="VNH175" s="7"/>
      <c r="VNI175" s="7"/>
      <c r="VNJ175" s="7"/>
      <c r="VNK175" s="7"/>
      <c r="VNL175" s="7"/>
      <c r="VNM175" s="7"/>
      <c r="VNN175" s="7"/>
      <c r="VNO175" s="7"/>
      <c r="VNP175" s="7"/>
      <c r="VNQ175" s="7"/>
      <c r="VNR175" s="7"/>
      <c r="VNS175" s="7"/>
      <c r="VNT175" s="7"/>
      <c r="VNU175" s="7"/>
      <c r="VNV175" s="7"/>
      <c r="VNW175" s="7"/>
      <c r="VNX175" s="7"/>
      <c r="VNY175" s="7"/>
      <c r="VNZ175" s="7"/>
      <c r="VOA175" s="7"/>
      <c r="VOB175" s="7"/>
      <c r="VOC175" s="7"/>
      <c r="VOD175" s="7"/>
      <c r="VOE175" s="7"/>
      <c r="VOF175" s="7"/>
      <c r="VOG175" s="7"/>
      <c r="VOH175" s="7"/>
      <c r="VOI175" s="7"/>
      <c r="VOJ175" s="7"/>
      <c r="VOK175" s="7"/>
      <c r="VOL175" s="7"/>
      <c r="VOM175" s="7"/>
      <c r="VON175" s="7"/>
      <c r="VOO175" s="7"/>
      <c r="VOP175" s="7"/>
      <c r="VOQ175" s="7"/>
      <c r="VOR175" s="7"/>
      <c r="VOS175" s="7"/>
      <c r="VOT175" s="7"/>
      <c r="VOU175" s="7"/>
      <c r="VOV175" s="7"/>
      <c r="VOW175" s="7"/>
      <c r="VOX175" s="7"/>
      <c r="VOY175" s="7"/>
      <c r="VOZ175" s="7"/>
      <c r="VPA175" s="7"/>
      <c r="VPB175" s="7"/>
      <c r="VPC175" s="7"/>
      <c r="VPD175" s="7"/>
      <c r="VPE175" s="7"/>
      <c r="VPF175" s="7"/>
      <c r="VPG175" s="7"/>
      <c r="VPH175" s="7"/>
      <c r="VPI175" s="7"/>
      <c r="VPJ175" s="7"/>
      <c r="VPK175" s="7"/>
      <c r="VPL175" s="7"/>
      <c r="VPM175" s="7"/>
      <c r="VPN175" s="7"/>
      <c r="VPO175" s="7"/>
      <c r="VPP175" s="7"/>
      <c r="VPQ175" s="7"/>
      <c r="VPR175" s="7"/>
      <c r="VPS175" s="7"/>
      <c r="VPT175" s="7"/>
      <c r="VPU175" s="7"/>
      <c r="VPV175" s="7"/>
      <c r="VPW175" s="7"/>
      <c r="VPX175" s="7"/>
      <c r="VPY175" s="7"/>
      <c r="VPZ175" s="7"/>
      <c r="VQA175" s="7"/>
      <c r="VQB175" s="7"/>
      <c r="VQC175" s="7"/>
      <c r="VQD175" s="7"/>
      <c r="VQE175" s="7"/>
      <c r="VQF175" s="7"/>
      <c r="VQG175" s="7"/>
      <c r="VQH175" s="7"/>
      <c r="VQI175" s="7"/>
      <c r="VQJ175" s="7"/>
      <c r="VQK175" s="7"/>
      <c r="VQL175" s="7"/>
      <c r="VQM175" s="7"/>
      <c r="VQN175" s="7"/>
      <c r="VQO175" s="7"/>
      <c r="VQP175" s="7"/>
      <c r="VQQ175" s="7"/>
      <c r="VQR175" s="7"/>
      <c r="VQS175" s="7"/>
      <c r="VQT175" s="7"/>
      <c r="VQU175" s="7"/>
      <c r="VQV175" s="7"/>
      <c r="VQW175" s="7"/>
      <c r="VQX175" s="7"/>
      <c r="VQY175" s="7"/>
      <c r="VQZ175" s="7"/>
      <c r="VRA175" s="7"/>
      <c r="VRB175" s="7"/>
      <c r="VRC175" s="7"/>
      <c r="VRD175" s="7"/>
      <c r="VRE175" s="7"/>
      <c r="VRF175" s="7"/>
      <c r="VRG175" s="7"/>
      <c r="VRH175" s="7"/>
      <c r="VRI175" s="7"/>
      <c r="VRJ175" s="7"/>
      <c r="VRK175" s="7"/>
      <c r="VRL175" s="7"/>
      <c r="VRM175" s="7"/>
      <c r="VRN175" s="7"/>
      <c r="VRO175" s="7"/>
      <c r="VRP175" s="7"/>
      <c r="VRQ175" s="7"/>
      <c r="VRR175" s="7"/>
      <c r="VRS175" s="7"/>
      <c r="VRT175" s="7"/>
      <c r="VRU175" s="7"/>
      <c r="VRV175" s="7"/>
      <c r="VRW175" s="7"/>
      <c r="VRX175" s="7"/>
      <c r="VRY175" s="7"/>
      <c r="VRZ175" s="7"/>
      <c r="VSA175" s="7"/>
      <c r="VSB175" s="7"/>
      <c r="VSC175" s="7"/>
      <c r="VSD175" s="7"/>
      <c r="VSE175" s="7"/>
      <c r="VSF175" s="7"/>
      <c r="VSG175" s="7"/>
      <c r="VSH175" s="7"/>
      <c r="VSI175" s="7"/>
      <c r="VSJ175" s="7"/>
      <c r="VSK175" s="7"/>
      <c r="VSL175" s="7"/>
      <c r="VSM175" s="7"/>
      <c r="VSN175" s="7"/>
      <c r="VSO175" s="7"/>
      <c r="VSP175" s="7"/>
      <c r="VSQ175" s="7"/>
      <c r="VSR175" s="7"/>
      <c r="VSS175" s="7"/>
      <c r="VST175" s="7"/>
      <c r="VSU175" s="7"/>
      <c r="VSV175" s="7"/>
      <c r="VSW175" s="7"/>
      <c r="VSX175" s="7"/>
      <c r="VSY175" s="7"/>
      <c r="VSZ175" s="7"/>
      <c r="VTA175" s="7"/>
      <c r="VTB175" s="7"/>
      <c r="VTC175" s="7"/>
      <c r="VTD175" s="7"/>
      <c r="VTE175" s="7"/>
      <c r="VTF175" s="7"/>
      <c r="VTG175" s="7"/>
      <c r="VTH175" s="7"/>
      <c r="VTI175" s="7"/>
      <c r="VTJ175" s="7"/>
      <c r="VTK175" s="7"/>
      <c r="VTL175" s="7"/>
      <c r="VTM175" s="7"/>
      <c r="VTN175" s="7"/>
      <c r="VTO175" s="7"/>
      <c r="VTP175" s="7"/>
      <c r="VTQ175" s="7"/>
      <c r="VTR175" s="7"/>
      <c r="VTS175" s="7"/>
      <c r="VTT175" s="7"/>
      <c r="VTU175" s="7"/>
      <c r="VTV175" s="7"/>
      <c r="VTW175" s="7"/>
      <c r="VTX175" s="7"/>
      <c r="VTY175" s="7"/>
      <c r="VTZ175" s="7"/>
      <c r="VUA175" s="7"/>
      <c r="VUB175" s="7"/>
      <c r="VUC175" s="7"/>
      <c r="VUD175" s="7"/>
      <c r="VUE175" s="7"/>
      <c r="VUF175" s="7"/>
      <c r="VUG175" s="7"/>
      <c r="VUH175" s="7"/>
      <c r="VUI175" s="7"/>
      <c r="VUJ175" s="7"/>
      <c r="VUK175" s="7"/>
      <c r="VUL175" s="7"/>
      <c r="VUM175" s="7"/>
      <c r="VUN175" s="7"/>
      <c r="VUO175" s="7"/>
      <c r="VUP175" s="7"/>
      <c r="VUQ175" s="7"/>
      <c r="VUR175" s="7"/>
      <c r="VUS175" s="7"/>
      <c r="VUT175" s="7"/>
      <c r="VUU175" s="7"/>
      <c r="VUV175" s="7"/>
      <c r="VUW175" s="7"/>
      <c r="VUX175" s="7"/>
      <c r="VUY175" s="7"/>
      <c r="VUZ175" s="7"/>
      <c r="VVA175" s="7"/>
      <c r="VVB175" s="7"/>
      <c r="VVC175" s="7"/>
      <c r="VVD175" s="7"/>
      <c r="VVE175" s="7"/>
      <c r="VVF175" s="7"/>
      <c r="VVG175" s="7"/>
      <c r="VVH175" s="7"/>
      <c r="VVI175" s="7"/>
      <c r="VVJ175" s="7"/>
      <c r="VVK175" s="7"/>
      <c r="VVL175" s="7"/>
      <c r="VVM175" s="7"/>
      <c r="VVN175" s="7"/>
      <c r="VVO175" s="7"/>
      <c r="VVP175" s="7"/>
      <c r="VVQ175" s="7"/>
      <c r="VVR175" s="7"/>
      <c r="VVS175" s="7"/>
      <c r="VVT175" s="7"/>
      <c r="VVU175" s="7"/>
      <c r="VVV175" s="7"/>
      <c r="VVW175" s="7"/>
      <c r="VVX175" s="7"/>
      <c r="VVY175" s="7"/>
      <c r="VVZ175" s="7"/>
      <c r="VWA175" s="7"/>
      <c r="VWB175" s="7"/>
      <c r="VWC175" s="7"/>
      <c r="VWD175" s="7"/>
      <c r="VWE175" s="7"/>
      <c r="VWF175" s="7"/>
      <c r="VWG175" s="7"/>
      <c r="VWH175" s="7"/>
      <c r="VWI175" s="7"/>
      <c r="VWJ175" s="7"/>
      <c r="VWK175" s="7"/>
      <c r="VWL175" s="7"/>
      <c r="VWM175" s="7"/>
      <c r="VWN175" s="7"/>
      <c r="VWO175" s="7"/>
      <c r="VWP175" s="7"/>
      <c r="VWQ175" s="7"/>
      <c r="VWR175" s="7"/>
      <c r="VWS175" s="7"/>
      <c r="VWT175" s="7"/>
      <c r="VWU175" s="7"/>
      <c r="VWV175" s="7"/>
      <c r="VWW175" s="7"/>
      <c r="VWX175" s="7"/>
      <c r="VWY175" s="7"/>
      <c r="VWZ175" s="7"/>
      <c r="VXA175" s="7"/>
      <c r="VXB175" s="7"/>
      <c r="VXC175" s="7"/>
      <c r="VXD175" s="7"/>
      <c r="VXE175" s="7"/>
      <c r="VXF175" s="7"/>
      <c r="VXG175" s="7"/>
      <c r="VXH175" s="7"/>
      <c r="VXI175" s="7"/>
      <c r="VXJ175" s="7"/>
      <c r="VXK175" s="7"/>
      <c r="VXL175" s="7"/>
      <c r="VXM175" s="7"/>
      <c r="VXN175" s="7"/>
      <c r="VXO175" s="7"/>
      <c r="VXP175" s="7"/>
      <c r="VXQ175" s="7"/>
      <c r="VXR175" s="7"/>
      <c r="VXS175" s="7"/>
      <c r="VXT175" s="7"/>
      <c r="VXU175" s="7"/>
      <c r="VXV175" s="7"/>
      <c r="VXW175" s="7"/>
      <c r="VXX175" s="7"/>
      <c r="VXY175" s="7"/>
      <c r="VXZ175" s="7"/>
      <c r="VYA175" s="7"/>
      <c r="VYB175" s="7"/>
      <c r="VYC175" s="7"/>
      <c r="VYD175" s="7"/>
      <c r="VYE175" s="7"/>
      <c r="VYF175" s="7"/>
      <c r="VYG175" s="7"/>
      <c r="VYH175" s="7"/>
      <c r="VYI175" s="7"/>
      <c r="VYJ175" s="7"/>
      <c r="VYK175" s="7"/>
      <c r="VYL175" s="7"/>
      <c r="VYM175" s="7"/>
      <c r="VYN175" s="7"/>
      <c r="VYO175" s="7"/>
      <c r="VYP175" s="7"/>
      <c r="VYQ175" s="7"/>
      <c r="VYR175" s="7"/>
      <c r="VYS175" s="7"/>
      <c r="VYT175" s="7"/>
      <c r="VYU175" s="7"/>
      <c r="VYV175" s="7"/>
      <c r="VYW175" s="7"/>
      <c r="VYX175" s="7"/>
      <c r="VYY175" s="7"/>
      <c r="VYZ175" s="7"/>
      <c r="VZA175" s="7"/>
      <c r="VZB175" s="7"/>
      <c r="VZC175" s="7"/>
      <c r="VZD175" s="7"/>
      <c r="VZE175" s="7"/>
      <c r="VZF175" s="7"/>
      <c r="VZG175" s="7"/>
      <c r="VZH175" s="7"/>
      <c r="VZI175" s="7"/>
      <c r="VZJ175" s="7"/>
      <c r="VZK175" s="7"/>
      <c r="VZL175" s="7"/>
      <c r="VZM175" s="7"/>
      <c r="VZN175" s="7"/>
      <c r="VZO175" s="7"/>
      <c r="VZP175" s="7"/>
      <c r="VZQ175" s="7"/>
      <c r="VZR175" s="7"/>
      <c r="VZS175" s="7"/>
      <c r="VZT175" s="7"/>
      <c r="VZU175" s="7"/>
      <c r="VZV175" s="7"/>
      <c r="VZW175" s="7"/>
      <c r="VZX175" s="7"/>
      <c r="VZY175" s="7"/>
      <c r="VZZ175" s="7"/>
      <c r="WAA175" s="7"/>
      <c r="WAB175" s="7"/>
      <c r="WAC175" s="7"/>
      <c r="WAD175" s="7"/>
      <c r="WAE175" s="7"/>
      <c r="WAF175" s="7"/>
      <c r="WAG175" s="7"/>
      <c r="WAH175" s="7"/>
      <c r="WAI175" s="7"/>
      <c r="WAJ175" s="7"/>
      <c r="WAK175" s="7"/>
      <c r="WAL175" s="7"/>
      <c r="WAM175" s="7"/>
      <c r="WAN175" s="7"/>
      <c r="WAO175" s="7"/>
      <c r="WAP175" s="7"/>
      <c r="WAQ175" s="7"/>
      <c r="WAR175" s="7"/>
      <c r="WAS175" s="7"/>
      <c r="WAT175" s="7"/>
      <c r="WAU175" s="7"/>
      <c r="WAV175" s="7"/>
      <c r="WAW175" s="7"/>
      <c r="WAX175" s="7"/>
      <c r="WAY175" s="7"/>
      <c r="WAZ175" s="7"/>
      <c r="WBA175" s="7"/>
      <c r="WBB175" s="7"/>
      <c r="WBC175" s="7"/>
      <c r="WBD175" s="7"/>
      <c r="WBE175" s="7"/>
      <c r="WBF175" s="7"/>
      <c r="WBG175" s="7"/>
      <c r="WBH175" s="7"/>
      <c r="WBI175" s="7"/>
      <c r="WBJ175" s="7"/>
      <c r="WBK175" s="7"/>
      <c r="WBL175" s="7"/>
      <c r="WBM175" s="7"/>
      <c r="WBN175" s="7"/>
      <c r="WBO175" s="7"/>
      <c r="WBP175" s="7"/>
      <c r="WBQ175" s="7"/>
      <c r="WBR175" s="7"/>
      <c r="WBS175" s="7"/>
      <c r="WBT175" s="7"/>
      <c r="WBU175" s="7"/>
      <c r="WBV175" s="7"/>
      <c r="WBW175" s="7"/>
      <c r="WBX175" s="7"/>
      <c r="WBY175" s="7"/>
      <c r="WBZ175" s="7"/>
      <c r="WCA175" s="7"/>
      <c r="WCB175" s="7"/>
      <c r="WCC175" s="7"/>
      <c r="WCD175" s="7"/>
      <c r="WCE175" s="7"/>
      <c r="WCF175" s="7"/>
      <c r="WCG175" s="7"/>
      <c r="WCH175" s="7"/>
      <c r="WCI175" s="7"/>
      <c r="WCJ175" s="7"/>
      <c r="WCK175" s="7"/>
      <c r="WCL175" s="7"/>
      <c r="WCM175" s="7"/>
      <c r="WCN175" s="7"/>
      <c r="WCO175" s="7"/>
      <c r="WCP175" s="7"/>
      <c r="WCQ175" s="7"/>
      <c r="WCR175" s="7"/>
      <c r="WCS175" s="7"/>
      <c r="WCT175" s="7"/>
      <c r="WCU175" s="7"/>
      <c r="WCV175" s="7"/>
      <c r="WCW175" s="7"/>
      <c r="WCX175" s="7"/>
      <c r="WCY175" s="7"/>
      <c r="WCZ175" s="7"/>
      <c r="WDA175" s="7"/>
      <c r="WDB175" s="7"/>
      <c r="WDC175" s="7"/>
      <c r="WDD175" s="7"/>
      <c r="WDE175" s="7"/>
      <c r="WDF175" s="7"/>
      <c r="WDG175" s="7"/>
      <c r="WDH175" s="7"/>
      <c r="WDI175" s="7"/>
      <c r="WDJ175" s="7"/>
      <c r="WDK175" s="7"/>
      <c r="WDL175" s="7"/>
      <c r="WDM175" s="7"/>
      <c r="WDN175" s="7"/>
      <c r="WDO175" s="7"/>
      <c r="WDP175" s="7"/>
      <c r="WDQ175" s="7"/>
      <c r="WDR175" s="7"/>
      <c r="WDS175" s="7"/>
      <c r="WDT175" s="7"/>
      <c r="WDU175" s="7"/>
      <c r="WDV175" s="7"/>
      <c r="WDW175" s="7"/>
      <c r="WDX175" s="7"/>
      <c r="WDY175" s="7"/>
      <c r="WDZ175" s="7"/>
      <c r="WEA175" s="7"/>
      <c r="WEB175" s="7"/>
      <c r="WEC175" s="7"/>
      <c r="WED175" s="7"/>
      <c r="WEE175" s="7"/>
      <c r="WEF175" s="7"/>
      <c r="WEG175" s="7"/>
      <c r="WEH175" s="7"/>
      <c r="WEI175" s="7"/>
      <c r="WEJ175" s="7"/>
      <c r="WEK175" s="7"/>
      <c r="WEL175" s="7"/>
      <c r="WEM175" s="7"/>
      <c r="WEN175" s="7"/>
      <c r="WEO175" s="7"/>
      <c r="WEP175" s="7"/>
      <c r="WEQ175" s="7"/>
      <c r="WER175" s="7"/>
      <c r="WES175" s="7"/>
      <c r="WET175" s="7"/>
      <c r="WEU175" s="7"/>
      <c r="WEV175" s="7"/>
      <c r="WEW175" s="7"/>
      <c r="WEX175" s="7"/>
      <c r="WEY175" s="7"/>
      <c r="WEZ175" s="7"/>
      <c r="WFA175" s="7"/>
      <c r="WFB175" s="7"/>
      <c r="WFC175" s="7"/>
      <c r="WFD175" s="7"/>
      <c r="WFE175" s="7"/>
      <c r="WFF175" s="7"/>
      <c r="WFG175" s="7"/>
      <c r="WFH175" s="7"/>
      <c r="WFI175" s="7"/>
      <c r="WFJ175" s="7"/>
      <c r="WFK175" s="7"/>
      <c r="WFL175" s="7"/>
      <c r="WFM175" s="7"/>
      <c r="WFN175" s="7"/>
      <c r="WFO175" s="7"/>
      <c r="WFP175" s="7"/>
      <c r="WFQ175" s="7"/>
      <c r="WFR175" s="7"/>
      <c r="WFS175" s="7"/>
      <c r="WFT175" s="7"/>
      <c r="WFU175" s="7"/>
      <c r="WFV175" s="7"/>
      <c r="WFW175" s="7"/>
      <c r="WFX175" s="7"/>
      <c r="WFY175" s="7"/>
      <c r="WFZ175" s="7"/>
      <c r="WGA175" s="7"/>
      <c r="WGB175" s="7"/>
      <c r="WGC175" s="7"/>
      <c r="WGD175" s="7"/>
      <c r="WGE175" s="7"/>
      <c r="WGF175" s="7"/>
      <c r="WGG175" s="7"/>
      <c r="WGH175" s="7"/>
      <c r="WGI175" s="7"/>
      <c r="WGJ175" s="7"/>
      <c r="WGK175" s="7"/>
      <c r="WGL175" s="7"/>
      <c r="WGM175" s="7"/>
      <c r="WGN175" s="7"/>
      <c r="WGO175" s="7"/>
      <c r="WGP175" s="7"/>
      <c r="WGQ175" s="7"/>
      <c r="WGR175" s="7"/>
      <c r="WGS175" s="7"/>
      <c r="WGT175" s="7"/>
      <c r="WGU175" s="7"/>
      <c r="WGV175" s="7"/>
      <c r="WGW175" s="7"/>
      <c r="WGX175" s="7"/>
      <c r="WGY175" s="7"/>
      <c r="WGZ175" s="7"/>
      <c r="WHA175" s="7"/>
      <c r="WHB175" s="7"/>
      <c r="WHC175" s="7"/>
      <c r="WHD175" s="7"/>
      <c r="WHE175" s="7"/>
      <c r="WHF175" s="7"/>
      <c r="WHG175" s="7"/>
      <c r="WHH175" s="7"/>
      <c r="WHI175" s="7"/>
      <c r="WHJ175" s="7"/>
      <c r="WHK175" s="7"/>
      <c r="WHL175" s="7"/>
      <c r="WHM175" s="7"/>
      <c r="WHN175" s="7"/>
      <c r="WHO175" s="7"/>
      <c r="WHP175" s="7"/>
      <c r="WHQ175" s="7"/>
      <c r="WHR175" s="7"/>
      <c r="WHS175" s="7"/>
      <c r="WHT175" s="7"/>
      <c r="WHU175" s="7"/>
      <c r="WHV175" s="7"/>
      <c r="WHW175" s="7"/>
      <c r="WHX175" s="7"/>
      <c r="WHY175" s="7"/>
      <c r="WHZ175" s="7"/>
      <c r="WIA175" s="7"/>
      <c r="WIB175" s="7"/>
      <c r="WIC175" s="7"/>
      <c r="WID175" s="7"/>
      <c r="WIE175" s="7"/>
      <c r="WIF175" s="7"/>
      <c r="WIG175" s="7"/>
      <c r="WIH175" s="7"/>
      <c r="WII175" s="7"/>
      <c r="WIJ175" s="7"/>
      <c r="WIK175" s="7"/>
      <c r="WIL175" s="7"/>
      <c r="WIM175" s="7"/>
      <c r="WIN175" s="7"/>
      <c r="WIO175" s="7"/>
      <c r="WIP175" s="7"/>
      <c r="WIQ175" s="7"/>
      <c r="WIR175" s="7"/>
      <c r="WIS175" s="7"/>
      <c r="WIT175" s="7"/>
      <c r="WIU175" s="7"/>
      <c r="WIV175" s="7"/>
      <c r="WIW175" s="7"/>
      <c r="WIX175" s="7"/>
      <c r="WIY175" s="7"/>
      <c r="WIZ175" s="7"/>
      <c r="WJA175" s="7"/>
      <c r="WJB175" s="7"/>
      <c r="WJC175" s="7"/>
      <c r="WJD175" s="7"/>
      <c r="WJE175" s="7"/>
      <c r="WJF175" s="7"/>
      <c r="WJG175" s="7"/>
      <c r="WJH175" s="7"/>
      <c r="WJI175" s="7"/>
      <c r="WJJ175" s="7"/>
      <c r="WJK175" s="7"/>
      <c r="WJL175" s="7"/>
      <c r="WJM175" s="7"/>
      <c r="WJN175" s="7"/>
      <c r="WJO175" s="7"/>
      <c r="WJP175" s="7"/>
      <c r="WJQ175" s="7"/>
      <c r="WJR175" s="7"/>
      <c r="WJS175" s="7"/>
      <c r="WJT175" s="7"/>
      <c r="WJU175" s="7"/>
      <c r="WJV175" s="7"/>
      <c r="WJW175" s="7"/>
      <c r="WJX175" s="7"/>
      <c r="WJY175" s="7"/>
      <c r="WJZ175" s="7"/>
      <c r="WKA175" s="7"/>
      <c r="WKB175" s="7"/>
      <c r="WKC175" s="7"/>
      <c r="WKD175" s="7"/>
      <c r="WKE175" s="7"/>
      <c r="WKF175" s="7"/>
      <c r="WKG175" s="7"/>
      <c r="WKH175" s="7"/>
      <c r="WKI175" s="7"/>
      <c r="WKJ175" s="7"/>
      <c r="WKK175" s="7"/>
      <c r="WKL175" s="7"/>
      <c r="WKM175" s="7"/>
      <c r="WKN175" s="7"/>
      <c r="WKO175" s="7"/>
      <c r="WKP175" s="7"/>
      <c r="WKQ175" s="7"/>
      <c r="WKR175" s="7"/>
      <c r="WKS175" s="7"/>
      <c r="WKT175" s="7"/>
      <c r="WKU175" s="7"/>
      <c r="WKV175" s="7"/>
      <c r="WKW175" s="7"/>
      <c r="WKX175" s="7"/>
      <c r="WKY175" s="7"/>
      <c r="WKZ175" s="7"/>
      <c r="WLA175" s="7"/>
      <c r="WLB175" s="7"/>
      <c r="WLC175" s="7"/>
      <c r="WLD175" s="7"/>
      <c r="WLE175" s="7"/>
      <c r="WLF175" s="7"/>
      <c r="WLG175" s="7"/>
      <c r="WLH175" s="7"/>
      <c r="WLI175" s="7"/>
      <c r="WLJ175" s="7"/>
      <c r="WLK175" s="7"/>
      <c r="WLL175" s="7"/>
      <c r="WLM175" s="7"/>
      <c r="WLN175" s="7"/>
      <c r="WLO175" s="7"/>
      <c r="WLP175" s="7"/>
      <c r="WLQ175" s="7"/>
      <c r="WLR175" s="7"/>
      <c r="WLS175" s="7"/>
      <c r="WLT175" s="7"/>
      <c r="WLU175" s="7"/>
      <c r="WLV175" s="7"/>
      <c r="WLW175" s="7"/>
      <c r="WLX175" s="7"/>
      <c r="WLY175" s="7"/>
      <c r="WLZ175" s="7"/>
      <c r="WMA175" s="7"/>
      <c r="WMB175" s="7"/>
      <c r="WMC175" s="7"/>
      <c r="WMD175" s="7"/>
      <c r="WME175" s="7"/>
      <c r="WMF175" s="7"/>
      <c r="WMG175" s="7"/>
      <c r="WMH175" s="7"/>
      <c r="WMI175" s="7"/>
      <c r="WMJ175" s="7"/>
      <c r="WMK175" s="7"/>
      <c r="WML175" s="7"/>
      <c r="WMM175" s="7"/>
      <c r="WMN175" s="7"/>
      <c r="WMO175" s="7"/>
      <c r="WMP175" s="7"/>
      <c r="WMQ175" s="7"/>
      <c r="WMR175" s="7"/>
      <c r="WMS175" s="7"/>
      <c r="WMT175" s="7"/>
      <c r="WMU175" s="7"/>
      <c r="WMV175" s="7"/>
      <c r="WMW175" s="7"/>
      <c r="WMX175" s="7"/>
      <c r="WMY175" s="7"/>
      <c r="WMZ175" s="7"/>
      <c r="WNA175" s="7"/>
      <c r="WNB175" s="7"/>
      <c r="WNC175" s="7"/>
      <c r="WND175" s="7"/>
      <c r="WNE175" s="7"/>
      <c r="WNF175" s="7"/>
      <c r="WNG175" s="7"/>
      <c r="WNH175" s="7"/>
      <c r="WNI175" s="7"/>
      <c r="WNJ175" s="7"/>
      <c r="WNK175" s="7"/>
      <c r="WNL175" s="7"/>
      <c r="WNM175" s="7"/>
      <c r="WNN175" s="7"/>
      <c r="WNO175" s="7"/>
      <c r="WNP175" s="7"/>
      <c r="WNQ175" s="7"/>
      <c r="WNR175" s="7"/>
      <c r="WNS175" s="7"/>
      <c r="WNT175" s="7"/>
      <c r="WNU175" s="7"/>
      <c r="WNV175" s="7"/>
      <c r="WNW175" s="7"/>
      <c r="WNX175" s="7"/>
      <c r="WNY175" s="7"/>
      <c r="WNZ175" s="7"/>
      <c r="WOA175" s="7"/>
      <c r="WOB175" s="7"/>
      <c r="WOC175" s="7"/>
      <c r="WOD175" s="7"/>
      <c r="WOE175" s="7"/>
      <c r="WOF175" s="7"/>
      <c r="WOG175" s="7"/>
      <c r="WOH175" s="7"/>
      <c r="WOI175" s="7"/>
      <c r="WOJ175" s="7"/>
      <c r="WOK175" s="7"/>
      <c r="WOL175" s="7"/>
      <c r="WOM175" s="7"/>
      <c r="WON175" s="7"/>
      <c r="WOO175" s="7"/>
      <c r="WOP175" s="7"/>
      <c r="WOQ175" s="7"/>
      <c r="WOR175" s="7"/>
      <c r="WOS175" s="7"/>
      <c r="WOT175" s="7"/>
      <c r="WOU175" s="7"/>
      <c r="WOV175" s="7"/>
      <c r="WOW175" s="7"/>
      <c r="WOX175" s="7"/>
      <c r="WOY175" s="7"/>
      <c r="WOZ175" s="7"/>
      <c r="WPA175" s="7"/>
      <c r="WPB175" s="7"/>
      <c r="WPC175" s="7"/>
      <c r="WPD175" s="7"/>
      <c r="WPE175" s="7"/>
      <c r="WPF175" s="7"/>
      <c r="WPG175" s="7"/>
      <c r="WPH175" s="7"/>
      <c r="WPI175" s="7"/>
      <c r="WPJ175" s="7"/>
      <c r="WPK175" s="7"/>
      <c r="WPL175" s="7"/>
      <c r="WPM175" s="7"/>
      <c r="WPN175" s="7"/>
      <c r="WPO175" s="7"/>
      <c r="WPP175" s="7"/>
      <c r="WPQ175" s="7"/>
      <c r="WPR175" s="7"/>
      <c r="WPS175" s="7"/>
      <c r="WPT175" s="7"/>
      <c r="WPU175" s="7"/>
      <c r="WPV175" s="7"/>
      <c r="WPW175" s="7"/>
      <c r="WPX175" s="7"/>
      <c r="WPY175" s="7"/>
      <c r="WPZ175" s="7"/>
      <c r="WQA175" s="7"/>
      <c r="WQB175" s="7"/>
      <c r="WQC175" s="7"/>
      <c r="WQD175" s="7"/>
      <c r="WQE175" s="7"/>
      <c r="WQF175" s="7"/>
      <c r="WQG175" s="7"/>
      <c r="WQH175" s="7"/>
      <c r="WQI175" s="7"/>
      <c r="WQJ175" s="7"/>
      <c r="WQK175" s="7"/>
      <c r="WQL175" s="7"/>
      <c r="WQM175" s="7"/>
      <c r="WQN175" s="7"/>
      <c r="WQO175" s="7"/>
      <c r="WQP175" s="7"/>
      <c r="WQQ175" s="7"/>
      <c r="WQR175" s="7"/>
      <c r="WQS175" s="7"/>
      <c r="WQT175" s="7"/>
      <c r="WQU175" s="7"/>
      <c r="WQV175" s="7"/>
      <c r="WQW175" s="7"/>
      <c r="WQX175" s="7"/>
      <c r="WQY175" s="7"/>
      <c r="WQZ175" s="7"/>
      <c r="WRA175" s="7"/>
      <c r="WRB175" s="7"/>
      <c r="WRC175" s="7"/>
      <c r="WRD175" s="7"/>
      <c r="WRE175" s="7"/>
      <c r="WRF175" s="7"/>
      <c r="WRG175" s="7"/>
      <c r="WRH175" s="7"/>
      <c r="WRI175" s="7"/>
      <c r="WRJ175" s="7"/>
      <c r="WRK175" s="7"/>
      <c r="WRL175" s="7"/>
      <c r="WRM175" s="7"/>
      <c r="WRN175" s="7"/>
      <c r="WRO175" s="7"/>
      <c r="WRP175" s="7"/>
      <c r="WRQ175" s="7"/>
      <c r="WRR175" s="7"/>
      <c r="WRS175" s="7"/>
      <c r="WRT175" s="7"/>
      <c r="WRU175" s="7"/>
      <c r="WRV175" s="7"/>
      <c r="WRW175" s="7"/>
      <c r="WRX175" s="7"/>
      <c r="WRY175" s="7"/>
      <c r="WRZ175" s="7"/>
      <c r="WSA175" s="7"/>
      <c r="WSB175" s="7"/>
      <c r="WSC175" s="7"/>
      <c r="WSD175" s="7"/>
      <c r="WSE175" s="7"/>
      <c r="WSF175" s="7"/>
      <c r="WSG175" s="7"/>
      <c r="WSH175" s="7"/>
      <c r="WSI175" s="7"/>
      <c r="WSJ175" s="7"/>
      <c r="WSK175" s="7"/>
      <c r="WSL175" s="7"/>
      <c r="WSM175" s="7"/>
      <c r="WSN175" s="7"/>
      <c r="WSO175" s="7"/>
      <c r="WSP175" s="7"/>
      <c r="WSQ175" s="7"/>
      <c r="WSR175" s="7"/>
      <c r="WSS175" s="7"/>
      <c r="WST175" s="7"/>
      <c r="WSU175" s="7"/>
      <c r="WSV175" s="7"/>
      <c r="WSW175" s="7"/>
      <c r="WSX175" s="7"/>
      <c r="WSY175" s="7"/>
      <c r="WSZ175" s="7"/>
      <c r="WTA175" s="7"/>
      <c r="WTB175" s="7"/>
      <c r="WTC175" s="7"/>
      <c r="WTD175" s="7"/>
      <c r="WTE175" s="7"/>
      <c r="WTF175" s="7"/>
      <c r="WTG175" s="7"/>
      <c r="WTH175" s="7"/>
      <c r="WTI175" s="7"/>
      <c r="WTJ175" s="7"/>
      <c r="WTK175" s="7"/>
      <c r="WTL175" s="7"/>
      <c r="WTM175" s="7"/>
      <c r="WTN175" s="7"/>
      <c r="WTO175" s="7"/>
      <c r="WTP175" s="7"/>
      <c r="WTQ175" s="7"/>
      <c r="WTR175" s="7"/>
      <c r="WTS175" s="7"/>
      <c r="WTT175" s="7"/>
      <c r="WTU175" s="7"/>
      <c r="WTV175" s="7"/>
      <c r="WTW175" s="7"/>
      <c r="WTX175" s="7"/>
      <c r="WTY175" s="7"/>
      <c r="WTZ175" s="7"/>
      <c r="WUA175" s="7"/>
      <c r="WUB175" s="7"/>
      <c r="WUC175" s="7"/>
      <c r="WUD175" s="7"/>
      <c r="WUE175" s="7"/>
      <c r="WUF175" s="7"/>
      <c r="WUG175" s="7"/>
      <c r="WUH175" s="7"/>
      <c r="WUI175" s="7"/>
      <c r="WUJ175" s="7"/>
      <c r="WUK175" s="7"/>
      <c r="WUL175" s="7"/>
      <c r="WUM175" s="7"/>
      <c r="WUN175" s="7"/>
      <c r="WUO175" s="7"/>
      <c r="WUP175" s="7"/>
      <c r="WUQ175" s="7"/>
      <c r="WUR175" s="7"/>
      <c r="WUS175" s="7"/>
      <c r="WUT175" s="7"/>
      <c r="WUU175" s="7"/>
      <c r="WUV175" s="7"/>
      <c r="WUW175" s="7"/>
      <c r="WUX175" s="7"/>
      <c r="WUY175" s="7"/>
      <c r="WUZ175" s="7"/>
      <c r="WVA175" s="7"/>
      <c r="WVB175" s="7"/>
      <c r="WVC175" s="7"/>
      <c r="WVD175" s="7"/>
      <c r="WVE175" s="7"/>
      <c r="WVF175" s="7"/>
      <c r="WVG175" s="7"/>
      <c r="WVH175" s="7"/>
      <c r="WVI175" s="7"/>
      <c r="WVJ175" s="7"/>
      <c r="WVK175" s="7"/>
      <c r="WVL175" s="7"/>
      <c r="WVM175" s="7"/>
      <c r="WVN175" s="7"/>
      <c r="WVO175" s="7"/>
      <c r="WVP175" s="7"/>
      <c r="WVQ175" s="7"/>
      <c r="WVR175" s="7"/>
      <c r="WVS175" s="7"/>
      <c r="WVT175" s="7"/>
      <c r="WVU175" s="7"/>
      <c r="WVV175" s="7"/>
      <c r="WVW175" s="7"/>
      <c r="WVX175" s="7"/>
      <c r="WVY175" s="7"/>
      <c r="WVZ175" s="7"/>
      <c r="WWA175" s="7"/>
      <c r="WWB175" s="7"/>
      <c r="WWC175" s="7"/>
      <c r="WWD175" s="7"/>
      <c r="WWE175" s="7"/>
      <c r="WWF175" s="7"/>
      <c r="WWG175" s="7"/>
      <c r="WWH175" s="7"/>
      <c r="WWI175" s="7"/>
      <c r="WWJ175" s="7"/>
      <c r="WWK175" s="7"/>
      <c r="WWL175" s="7"/>
      <c r="WWM175" s="7"/>
      <c r="WWN175" s="7"/>
      <c r="WWO175" s="7"/>
      <c r="WWP175" s="7"/>
      <c r="WWQ175" s="7"/>
      <c r="WWR175" s="7"/>
      <c r="WWS175" s="7"/>
      <c r="WWT175" s="7"/>
      <c r="WWU175" s="7"/>
      <c r="WWV175" s="7"/>
      <c r="WWW175" s="7"/>
      <c r="WWX175" s="7"/>
      <c r="WWY175" s="7"/>
      <c r="WWZ175" s="7"/>
      <c r="WXA175" s="7"/>
      <c r="WXB175" s="7"/>
      <c r="WXC175" s="7"/>
      <c r="WXD175" s="7"/>
      <c r="WXE175" s="7"/>
      <c r="WXF175" s="7"/>
      <c r="WXG175" s="7"/>
      <c r="WXH175" s="7"/>
      <c r="WXI175" s="7"/>
      <c r="WXJ175" s="7"/>
      <c r="WXK175" s="7"/>
      <c r="WXL175" s="7"/>
      <c r="WXM175" s="7"/>
      <c r="WXN175" s="7"/>
      <c r="WXO175" s="7"/>
      <c r="WXP175" s="7"/>
      <c r="WXQ175" s="7"/>
      <c r="WXR175" s="7"/>
      <c r="WXS175" s="7"/>
      <c r="WXT175" s="7"/>
      <c r="WXU175" s="7"/>
      <c r="WXV175" s="7"/>
      <c r="WXW175" s="7"/>
      <c r="WXX175" s="7"/>
      <c r="WXY175" s="7"/>
      <c r="WXZ175" s="7"/>
      <c r="WYA175" s="7"/>
      <c r="WYB175" s="7"/>
      <c r="WYC175" s="7"/>
      <c r="WYD175" s="7"/>
      <c r="WYE175" s="7"/>
      <c r="WYF175" s="7"/>
      <c r="WYG175" s="7"/>
      <c r="WYH175" s="7"/>
      <c r="WYI175" s="7"/>
      <c r="WYJ175" s="7"/>
      <c r="WYK175" s="7"/>
      <c r="WYL175" s="7"/>
      <c r="WYM175" s="7"/>
      <c r="WYN175" s="7"/>
      <c r="WYO175" s="7"/>
      <c r="WYP175" s="7"/>
      <c r="WYQ175" s="7"/>
      <c r="WYR175" s="7"/>
      <c r="WYS175" s="7"/>
      <c r="WYT175" s="7"/>
      <c r="WYU175" s="7"/>
      <c r="WYV175" s="7"/>
      <c r="WYW175" s="7"/>
      <c r="WYX175" s="7"/>
      <c r="WYY175" s="7"/>
      <c r="WYZ175" s="7"/>
      <c r="WZA175" s="7"/>
      <c r="WZB175" s="7"/>
      <c r="WZC175" s="7"/>
      <c r="WZD175" s="7"/>
      <c r="WZE175" s="7"/>
      <c r="WZF175" s="7"/>
      <c r="WZG175" s="7"/>
      <c r="WZH175" s="7"/>
      <c r="WZI175" s="7"/>
      <c r="WZJ175" s="7"/>
      <c r="WZK175" s="7"/>
      <c r="WZL175" s="7"/>
      <c r="WZM175" s="7"/>
      <c r="WZN175" s="7"/>
      <c r="WZO175" s="7"/>
      <c r="WZP175" s="7"/>
      <c r="WZQ175" s="7"/>
      <c r="WZR175" s="7"/>
      <c r="WZS175" s="7"/>
      <c r="WZT175" s="7"/>
      <c r="WZU175" s="7"/>
      <c r="WZV175" s="7"/>
      <c r="WZW175" s="7"/>
      <c r="WZX175" s="7"/>
      <c r="WZY175" s="7"/>
      <c r="WZZ175" s="7"/>
      <c r="XAA175" s="7"/>
      <c r="XAB175" s="7"/>
      <c r="XAC175" s="7"/>
      <c r="XAD175" s="7"/>
      <c r="XAE175" s="7"/>
      <c r="XAF175" s="7"/>
      <c r="XAG175" s="7"/>
      <c r="XAH175" s="7"/>
      <c r="XAI175" s="7"/>
      <c r="XAJ175" s="7"/>
      <c r="XAK175" s="7"/>
      <c r="XAL175" s="7"/>
      <c r="XAM175" s="7"/>
      <c r="XAN175" s="7"/>
      <c r="XAO175" s="7"/>
      <c r="XAP175" s="7"/>
      <c r="XAQ175" s="7"/>
      <c r="XAR175" s="7"/>
      <c r="XAS175" s="7"/>
      <c r="XAT175" s="7"/>
      <c r="XAU175" s="7"/>
      <c r="XAV175" s="7"/>
      <c r="XAW175" s="7"/>
      <c r="XAX175" s="7"/>
      <c r="XAY175" s="7"/>
      <c r="XAZ175" s="7"/>
      <c r="XBA175" s="7"/>
      <c r="XBB175" s="7"/>
      <c r="XBC175" s="7"/>
      <c r="XBD175" s="7"/>
      <c r="XBE175" s="7"/>
      <c r="XBF175" s="7"/>
      <c r="XBG175" s="7"/>
      <c r="XBH175" s="7"/>
      <c r="XBI175" s="7"/>
      <c r="XBJ175" s="7"/>
      <c r="XBK175" s="7"/>
      <c r="XBL175" s="7"/>
      <c r="XBM175" s="7"/>
      <c r="XBN175" s="7"/>
      <c r="XBO175" s="7"/>
      <c r="XBP175" s="7"/>
      <c r="XBQ175" s="7"/>
      <c r="XBR175" s="7"/>
      <c r="XBS175" s="7"/>
      <c r="XBT175" s="7"/>
      <c r="XBU175" s="7"/>
      <c r="XBV175" s="7"/>
      <c r="XBW175" s="7"/>
      <c r="XBX175" s="7"/>
      <c r="XBY175" s="7"/>
      <c r="XBZ175" s="7"/>
      <c r="XCA175" s="7"/>
      <c r="XCB175" s="7"/>
      <c r="XCC175" s="7"/>
      <c r="XCD175" s="7"/>
      <c r="XCE175" s="7"/>
      <c r="XCF175" s="7"/>
      <c r="XCG175" s="7"/>
      <c r="XCH175" s="7"/>
      <c r="XCI175" s="7"/>
      <c r="XCJ175" s="7"/>
      <c r="XCK175" s="7"/>
      <c r="XCL175" s="7"/>
      <c r="XCM175" s="7"/>
      <c r="XCN175" s="7"/>
      <c r="XCO175" s="7"/>
      <c r="XCP175" s="7"/>
      <c r="XCQ175" s="7"/>
      <c r="XCR175" s="7"/>
      <c r="XCS175" s="7"/>
      <c r="XCT175" s="7"/>
      <c r="XCU175" s="7"/>
      <c r="XCV175" s="7"/>
      <c r="XCW175" s="7"/>
      <c r="XCX175" s="7"/>
      <c r="XCY175" s="7"/>
      <c r="XCZ175" s="7"/>
      <c r="XDA175" s="7"/>
      <c r="XDB175" s="7"/>
      <c r="XDC175" s="7"/>
      <c r="XDD175" s="7"/>
      <c r="XDE175" s="7"/>
      <c r="XDF175" s="7"/>
      <c r="XDG175" s="7"/>
      <c r="XDH175" s="7"/>
      <c r="XDI175" s="7"/>
      <c r="XDJ175" s="7"/>
      <c r="XDK175" s="7"/>
      <c r="XDL175" s="7"/>
      <c r="XDM175" s="7"/>
      <c r="XDN175" s="7"/>
      <c r="XDO175" s="7"/>
      <c r="XDP175" s="7"/>
      <c r="XDQ175" s="7"/>
      <c r="XDR175" s="7"/>
      <c r="XDS175" s="7"/>
      <c r="XDT175" s="7"/>
      <c r="XDU175" s="7"/>
      <c r="XDV175" s="7"/>
      <c r="XDW175" s="7"/>
      <c r="XDX175" s="7"/>
      <c r="XDY175" s="7"/>
      <c r="XDZ175" s="7"/>
      <c r="XEA175" s="7"/>
      <c r="XEB175" s="7"/>
      <c r="XEC175" s="7"/>
      <c r="XED175" s="7"/>
      <c r="XEE175" s="7"/>
      <c r="XEF175" s="7"/>
      <c r="XEG175" s="7"/>
      <c r="XEH175" s="7"/>
      <c r="XEI175" s="7"/>
      <c r="XEJ175" s="7"/>
      <c r="XEK175" s="7"/>
      <c r="XEL175" s="7"/>
      <c r="XEM175" s="7"/>
      <c r="XEN175" s="7"/>
      <c r="XEO175" s="7"/>
      <c r="XEP175" s="7"/>
      <c r="XEQ175" s="7"/>
      <c r="XER175" s="7"/>
      <c r="XES175" s="7"/>
      <c r="XET175" s="7"/>
      <c r="XEU175" s="7"/>
      <c r="XEV175" s="7"/>
      <c r="XEW175" s="7"/>
      <c r="XEX175" s="7"/>
      <c r="XEY175" s="7"/>
      <c r="XEZ175" s="7"/>
    </row>
    <row r="176" spans="1:16380" s="169" customFormat="1" ht="40.799999999999997" hidden="1" customHeight="1">
      <c r="A176" s="88">
        <v>3.2</v>
      </c>
      <c r="B176" s="88" t="s">
        <v>766</v>
      </c>
      <c r="C176" s="6" t="s">
        <v>58</v>
      </c>
      <c r="D176" s="6" t="s">
        <v>100</v>
      </c>
      <c r="E176" s="8" t="s">
        <v>59</v>
      </c>
      <c r="F176" s="27">
        <v>1</v>
      </c>
      <c r="G176" s="8" t="s">
        <v>767</v>
      </c>
      <c r="H176" s="88">
        <v>46.71</v>
      </c>
      <c r="I176" s="8" t="s">
        <v>134</v>
      </c>
      <c r="J176" s="88">
        <v>1</v>
      </c>
      <c r="K176" s="88"/>
      <c r="L176" s="20" t="s">
        <v>97</v>
      </c>
      <c r="M176" s="12" t="s">
        <v>196</v>
      </c>
      <c r="N176" s="20" t="s">
        <v>62</v>
      </c>
      <c r="O176" s="90">
        <v>221.202</v>
      </c>
      <c r="P176" s="90">
        <f t="shared" ref="P176:P193" si="64">O176*1.2</f>
        <v>265.44239999999996</v>
      </c>
      <c r="Q176" s="88"/>
      <c r="R176" s="88"/>
      <c r="S176" s="88"/>
      <c r="T176" s="88"/>
      <c r="U176" s="7" t="s">
        <v>485</v>
      </c>
      <c r="V176" s="6" t="s">
        <v>58</v>
      </c>
      <c r="W176" s="20" t="s">
        <v>486</v>
      </c>
      <c r="X176" s="91">
        <v>43738</v>
      </c>
      <c r="Y176" s="91">
        <f t="shared" ref="Y176:Y193" si="65">X176+45</f>
        <v>43783</v>
      </c>
      <c r="Z176" s="88"/>
      <c r="AA176" s="88"/>
      <c r="AB176" s="88"/>
      <c r="AC176" s="88"/>
      <c r="AD176" s="100" t="str">
        <f t="shared" ref="AD176:AD186" si="66">G176</f>
        <v>Поставка ГСМ (бензин, дизельное топливо) с. Балгазын</v>
      </c>
      <c r="AE176" s="88"/>
      <c r="AF176" s="88">
        <v>112</v>
      </c>
      <c r="AG176" s="88" t="s">
        <v>71</v>
      </c>
      <c r="AH176" s="88">
        <v>5345</v>
      </c>
      <c r="AI176" s="7">
        <v>93000000000</v>
      </c>
      <c r="AJ176" s="6" t="s">
        <v>65</v>
      </c>
      <c r="AK176" s="91">
        <f t="shared" ref="AK176:AK186" si="67">Y176+20</f>
        <v>43803</v>
      </c>
      <c r="AL176" s="91">
        <v>43831</v>
      </c>
      <c r="AM176" s="91">
        <v>44196</v>
      </c>
      <c r="AN176" s="170">
        <v>2020</v>
      </c>
      <c r="AO176" s="88"/>
      <c r="AP176" s="88"/>
      <c r="AQ176" s="88"/>
      <c r="AR176" s="88"/>
      <c r="AS176" s="88"/>
      <c r="AT176" s="88"/>
      <c r="AU176" s="88"/>
      <c r="AV176" s="88"/>
      <c r="AW176" s="88"/>
      <c r="AX176" s="8" t="s">
        <v>769</v>
      </c>
      <c r="AY176" s="169">
        <v>304</v>
      </c>
    </row>
    <row r="177" spans="1:51" ht="41.4" hidden="1">
      <c r="A177" s="88">
        <v>3.2</v>
      </c>
      <c r="B177" s="88" t="s">
        <v>768</v>
      </c>
      <c r="C177" s="6" t="s">
        <v>58</v>
      </c>
      <c r="D177" s="6" t="s">
        <v>100</v>
      </c>
      <c r="E177" s="8" t="s">
        <v>59</v>
      </c>
      <c r="F177" s="27">
        <v>1</v>
      </c>
      <c r="G177" s="8" t="s">
        <v>770</v>
      </c>
      <c r="H177" s="88">
        <v>46.71</v>
      </c>
      <c r="I177" s="8" t="s">
        <v>134</v>
      </c>
      <c r="J177" s="88">
        <v>1</v>
      </c>
      <c r="K177" s="88"/>
      <c r="L177" s="20" t="s">
        <v>97</v>
      </c>
      <c r="M177" s="12" t="s">
        <v>196</v>
      </c>
      <c r="N177" s="20" t="s">
        <v>62</v>
      </c>
      <c r="O177" s="90">
        <v>133.06700000000001</v>
      </c>
      <c r="P177" s="90">
        <f t="shared" si="64"/>
        <v>159.68039999999999</v>
      </c>
      <c r="Q177" s="88"/>
      <c r="R177" s="88"/>
      <c r="S177" s="88"/>
      <c r="T177" s="88"/>
      <c r="U177" s="7" t="s">
        <v>485</v>
      </c>
      <c r="V177" s="6" t="s">
        <v>58</v>
      </c>
      <c r="W177" s="20" t="s">
        <v>486</v>
      </c>
      <c r="X177" s="91">
        <v>43738</v>
      </c>
      <c r="Y177" s="91">
        <f t="shared" si="65"/>
        <v>43783</v>
      </c>
      <c r="Z177" s="88"/>
      <c r="AA177" s="88"/>
      <c r="AB177" s="88"/>
      <c r="AC177" s="88"/>
      <c r="AD177" s="100" t="str">
        <f t="shared" si="66"/>
        <v>Поставка ГСМ (бензин, дизельное топливо) с. Самагалтай</v>
      </c>
      <c r="AE177" s="88"/>
      <c r="AF177" s="88">
        <v>112</v>
      </c>
      <c r="AG177" s="88" t="s">
        <v>71</v>
      </c>
      <c r="AH177" s="88">
        <v>3375</v>
      </c>
      <c r="AI177" s="7">
        <v>93000000000</v>
      </c>
      <c r="AJ177" s="6" t="s">
        <v>65</v>
      </c>
      <c r="AK177" s="91">
        <f t="shared" si="67"/>
        <v>43803</v>
      </c>
      <c r="AL177" s="91">
        <v>43831</v>
      </c>
      <c r="AM177" s="91">
        <v>44196</v>
      </c>
      <c r="AN177" s="170" t="s">
        <v>99</v>
      </c>
      <c r="AO177" s="88"/>
      <c r="AP177" s="88"/>
      <c r="AQ177" s="88"/>
      <c r="AR177" s="88"/>
      <c r="AS177" s="88"/>
      <c r="AT177" s="88"/>
      <c r="AU177" s="88"/>
      <c r="AV177" s="88"/>
      <c r="AW177" s="88"/>
      <c r="AX177" s="8" t="s">
        <v>769</v>
      </c>
      <c r="AY177" s="167">
        <v>305</v>
      </c>
    </row>
    <row r="178" spans="1:51" ht="41.4" hidden="1">
      <c r="A178" s="88">
        <v>3.2</v>
      </c>
      <c r="B178" s="88" t="s">
        <v>771</v>
      </c>
      <c r="C178" s="6" t="s">
        <v>58</v>
      </c>
      <c r="D178" s="6" t="s">
        <v>100</v>
      </c>
      <c r="E178" s="8" t="s">
        <v>59</v>
      </c>
      <c r="F178" s="27">
        <v>1</v>
      </c>
      <c r="G178" s="8" t="s">
        <v>772</v>
      </c>
      <c r="H178" s="88">
        <v>46.71</v>
      </c>
      <c r="I178" s="8" t="s">
        <v>134</v>
      </c>
      <c r="J178" s="88">
        <v>1</v>
      </c>
      <c r="K178" s="88"/>
      <c r="L178" s="20" t="s">
        <v>97</v>
      </c>
      <c r="M178" s="12" t="s">
        <v>196</v>
      </c>
      <c r="N178" s="20" t="s">
        <v>62</v>
      </c>
      <c r="O178" s="90">
        <v>1142.739</v>
      </c>
      <c r="P178" s="90">
        <f t="shared" si="64"/>
        <v>1371.2868000000001</v>
      </c>
      <c r="Q178" s="88"/>
      <c r="R178" s="88"/>
      <c r="S178" s="88"/>
      <c r="T178" s="88"/>
      <c r="U178" s="7" t="s">
        <v>485</v>
      </c>
      <c r="V178" s="6" t="s">
        <v>58</v>
      </c>
      <c r="W178" s="20" t="s">
        <v>486</v>
      </c>
      <c r="X178" s="91">
        <v>43738</v>
      </c>
      <c r="Y178" s="91">
        <f t="shared" si="65"/>
        <v>43783</v>
      </c>
      <c r="Z178" s="88"/>
      <c r="AA178" s="88"/>
      <c r="AB178" s="88"/>
      <c r="AC178" s="88"/>
      <c r="AD178" s="100" t="str">
        <f t="shared" si="66"/>
        <v>Поставка ГСМ (бензин, дизельное топливо) с. Сарыг-Сеп</v>
      </c>
      <c r="AE178" s="88"/>
      <c r="AF178" s="88">
        <v>112</v>
      </c>
      <c r="AG178" s="88" t="s">
        <v>71</v>
      </c>
      <c r="AH178" s="88">
        <v>28340</v>
      </c>
      <c r="AI178" s="7">
        <v>93000000000</v>
      </c>
      <c r="AJ178" s="6" t="s">
        <v>65</v>
      </c>
      <c r="AK178" s="91">
        <f t="shared" si="67"/>
        <v>43803</v>
      </c>
      <c r="AL178" s="91">
        <v>43831</v>
      </c>
      <c r="AM178" s="91">
        <v>44196</v>
      </c>
      <c r="AN178" s="170" t="s">
        <v>99</v>
      </c>
      <c r="AO178" s="88"/>
      <c r="AP178" s="88"/>
      <c r="AQ178" s="88"/>
      <c r="AR178" s="88"/>
      <c r="AS178" s="88"/>
      <c r="AT178" s="88"/>
      <c r="AU178" s="88"/>
      <c r="AV178" s="88"/>
      <c r="AW178" s="88"/>
      <c r="AX178" s="8" t="s">
        <v>769</v>
      </c>
      <c r="AY178" s="167">
        <v>306</v>
      </c>
    </row>
    <row r="179" spans="1:51" s="1" customFormat="1" ht="41.4" hidden="1">
      <c r="A179" s="88">
        <v>3.2</v>
      </c>
      <c r="B179" s="88" t="s">
        <v>773</v>
      </c>
      <c r="C179" s="6" t="s">
        <v>58</v>
      </c>
      <c r="D179" s="6" t="s">
        <v>100</v>
      </c>
      <c r="E179" s="8" t="s">
        <v>59</v>
      </c>
      <c r="F179" s="27">
        <v>1</v>
      </c>
      <c r="G179" s="8" t="s">
        <v>774</v>
      </c>
      <c r="H179" s="88">
        <v>46.71</v>
      </c>
      <c r="I179" s="8" t="s">
        <v>134</v>
      </c>
      <c r="J179" s="88">
        <v>1</v>
      </c>
      <c r="K179" s="88"/>
      <c r="L179" s="20" t="s">
        <v>97</v>
      </c>
      <c r="M179" s="12" t="s">
        <v>196</v>
      </c>
      <c r="N179" s="20" t="s">
        <v>62</v>
      </c>
      <c r="O179" s="90">
        <v>347.53800000000001</v>
      </c>
      <c r="P179" s="90">
        <f t="shared" si="64"/>
        <v>417.04559999999998</v>
      </c>
      <c r="Q179" s="88"/>
      <c r="R179" s="88"/>
      <c r="S179" s="88"/>
      <c r="T179" s="88"/>
      <c r="U179" s="7" t="s">
        <v>485</v>
      </c>
      <c r="V179" s="6" t="s">
        <v>58</v>
      </c>
      <c r="W179" s="20" t="s">
        <v>486</v>
      </c>
      <c r="X179" s="91">
        <v>43738</v>
      </c>
      <c r="Y179" s="91">
        <f t="shared" si="65"/>
        <v>43783</v>
      </c>
      <c r="Z179" s="88"/>
      <c r="AA179" s="88"/>
      <c r="AB179" s="88"/>
      <c r="AC179" s="88"/>
      <c r="AD179" s="100" t="str">
        <f t="shared" si="66"/>
        <v>Поставка ГСМ (бензин, дизельное топливо) г. Туран</v>
      </c>
      <c r="AE179" s="88"/>
      <c r="AF179" s="88">
        <v>112</v>
      </c>
      <c r="AG179" s="88" t="s">
        <v>71</v>
      </c>
      <c r="AH179" s="88">
        <v>8779</v>
      </c>
      <c r="AI179" s="7">
        <v>93000000000</v>
      </c>
      <c r="AJ179" s="6" t="s">
        <v>65</v>
      </c>
      <c r="AK179" s="91">
        <f t="shared" si="67"/>
        <v>43803</v>
      </c>
      <c r="AL179" s="91">
        <v>43831</v>
      </c>
      <c r="AM179" s="91">
        <v>44196</v>
      </c>
      <c r="AN179" s="170" t="s">
        <v>99</v>
      </c>
      <c r="AO179" s="88"/>
      <c r="AP179" s="88"/>
      <c r="AQ179" s="88"/>
      <c r="AR179" s="88"/>
      <c r="AS179" s="88"/>
      <c r="AT179" s="88"/>
      <c r="AU179" s="88"/>
      <c r="AV179" s="88"/>
      <c r="AW179" s="88"/>
      <c r="AX179" s="8" t="s">
        <v>769</v>
      </c>
      <c r="AY179" s="167">
        <v>307</v>
      </c>
    </row>
    <row r="180" spans="1:51" s="1" customFormat="1" ht="41.4" hidden="1">
      <c r="A180" s="88">
        <v>3.2</v>
      </c>
      <c r="B180" s="88" t="s">
        <v>775</v>
      </c>
      <c r="C180" s="6" t="s">
        <v>58</v>
      </c>
      <c r="D180" s="6" t="s">
        <v>100</v>
      </c>
      <c r="E180" s="8" t="s">
        <v>59</v>
      </c>
      <c r="F180" s="27">
        <v>1</v>
      </c>
      <c r="G180" s="8" t="s">
        <v>776</v>
      </c>
      <c r="H180" s="88">
        <v>46.71</v>
      </c>
      <c r="I180" s="8" t="s">
        <v>134</v>
      </c>
      <c r="J180" s="88">
        <v>1</v>
      </c>
      <c r="K180" s="88"/>
      <c r="L180" s="20" t="s">
        <v>97</v>
      </c>
      <c r="M180" s="12" t="s">
        <v>196</v>
      </c>
      <c r="N180" s="20" t="s">
        <v>62</v>
      </c>
      <c r="O180" s="90">
        <v>422.75700000000001</v>
      </c>
      <c r="P180" s="90">
        <f t="shared" si="64"/>
        <v>507.30840000000001</v>
      </c>
      <c r="Q180" s="88"/>
      <c r="R180" s="88"/>
      <c r="S180" s="88"/>
      <c r="T180" s="88"/>
      <c r="U180" s="7" t="s">
        <v>485</v>
      </c>
      <c r="V180" s="6" t="s">
        <v>58</v>
      </c>
      <c r="W180" s="20" t="s">
        <v>486</v>
      </c>
      <c r="X180" s="91">
        <v>43738</v>
      </c>
      <c r="Y180" s="91">
        <f t="shared" si="65"/>
        <v>43783</v>
      </c>
      <c r="Z180" s="88"/>
      <c r="AA180" s="88"/>
      <c r="AB180" s="88"/>
      <c r="AC180" s="88"/>
      <c r="AD180" s="100" t="str">
        <f t="shared" si="66"/>
        <v>Поставка ГСМ (бензин, дизельное топливо) г. Шагонар</v>
      </c>
      <c r="AE180" s="88"/>
      <c r="AF180" s="88">
        <v>112</v>
      </c>
      <c r="AG180" s="88" t="s">
        <v>71</v>
      </c>
      <c r="AH180" s="88">
        <v>10703</v>
      </c>
      <c r="AI180" s="7">
        <v>93000000000</v>
      </c>
      <c r="AJ180" s="6" t="s">
        <v>65</v>
      </c>
      <c r="AK180" s="91">
        <f t="shared" si="67"/>
        <v>43803</v>
      </c>
      <c r="AL180" s="91">
        <v>43831</v>
      </c>
      <c r="AM180" s="91">
        <v>44196</v>
      </c>
      <c r="AN180" s="170" t="s">
        <v>99</v>
      </c>
      <c r="AO180" s="88"/>
      <c r="AP180" s="88"/>
      <c r="AQ180" s="88"/>
      <c r="AR180" s="88"/>
      <c r="AS180" s="88"/>
      <c r="AT180" s="88"/>
      <c r="AU180" s="88"/>
      <c r="AV180" s="88"/>
      <c r="AW180" s="88"/>
      <c r="AX180" s="8" t="s">
        <v>769</v>
      </c>
      <c r="AY180" s="167">
        <v>308</v>
      </c>
    </row>
    <row r="181" spans="1:51" s="1" customFormat="1" ht="41.4" hidden="1">
      <c r="A181" s="88">
        <v>3.2</v>
      </c>
      <c r="B181" s="88" t="s">
        <v>777</v>
      </c>
      <c r="C181" s="6" t="s">
        <v>58</v>
      </c>
      <c r="D181" s="6" t="s">
        <v>100</v>
      </c>
      <c r="E181" s="8" t="s">
        <v>59</v>
      </c>
      <c r="F181" s="27">
        <v>1</v>
      </c>
      <c r="G181" s="8" t="s">
        <v>778</v>
      </c>
      <c r="H181" s="88">
        <v>46.71</v>
      </c>
      <c r="I181" s="8" t="s">
        <v>134</v>
      </c>
      <c r="J181" s="88">
        <v>1</v>
      </c>
      <c r="K181" s="88"/>
      <c r="L181" s="20" t="s">
        <v>97</v>
      </c>
      <c r="M181" s="12" t="s">
        <v>196</v>
      </c>
      <c r="N181" s="20" t="s">
        <v>62</v>
      </c>
      <c r="O181" s="90">
        <v>100.67100000000001</v>
      </c>
      <c r="P181" s="90">
        <f t="shared" si="64"/>
        <v>120.8052</v>
      </c>
      <c r="Q181" s="88"/>
      <c r="R181" s="88"/>
      <c r="S181" s="88"/>
      <c r="T181" s="88"/>
      <c r="U181" s="7" t="s">
        <v>485</v>
      </c>
      <c r="V181" s="6" t="s">
        <v>58</v>
      </c>
      <c r="W181" s="20" t="s">
        <v>486</v>
      </c>
      <c r="X181" s="91">
        <v>43738</v>
      </c>
      <c r="Y181" s="91">
        <f t="shared" si="65"/>
        <v>43783</v>
      </c>
      <c r="Z181" s="88"/>
      <c r="AA181" s="88"/>
      <c r="AB181" s="88"/>
      <c r="AC181" s="88"/>
      <c r="AD181" s="100" t="str">
        <f t="shared" si="66"/>
        <v>Поставка ГСМ (бензин, дизельное топливо) с. Хандагайты</v>
      </c>
      <c r="AE181" s="88"/>
      <c r="AF181" s="88">
        <v>112</v>
      </c>
      <c r="AG181" s="88" t="s">
        <v>71</v>
      </c>
      <c r="AH181" s="88">
        <v>2556</v>
      </c>
      <c r="AI181" s="7">
        <v>93000000000</v>
      </c>
      <c r="AJ181" s="6" t="s">
        <v>65</v>
      </c>
      <c r="AK181" s="91">
        <f t="shared" si="67"/>
        <v>43803</v>
      </c>
      <c r="AL181" s="91">
        <v>43831</v>
      </c>
      <c r="AM181" s="91">
        <v>44196</v>
      </c>
      <c r="AN181" s="170" t="s">
        <v>99</v>
      </c>
      <c r="AO181" s="88"/>
      <c r="AP181" s="88"/>
      <c r="AQ181" s="88"/>
      <c r="AR181" s="88"/>
      <c r="AS181" s="88"/>
      <c r="AT181" s="88"/>
      <c r="AU181" s="88"/>
      <c r="AV181" s="88"/>
      <c r="AW181" s="88"/>
      <c r="AX181" s="8" t="s">
        <v>769</v>
      </c>
      <c r="AY181" s="167">
        <v>309</v>
      </c>
    </row>
    <row r="182" spans="1:51" s="1" customFormat="1" ht="41.4" hidden="1">
      <c r="A182" s="88">
        <v>3.2</v>
      </c>
      <c r="B182" s="88" t="s">
        <v>779</v>
      </c>
      <c r="C182" s="6" t="s">
        <v>58</v>
      </c>
      <c r="D182" s="6" t="s">
        <v>100</v>
      </c>
      <c r="E182" s="8" t="s">
        <v>59</v>
      </c>
      <c r="F182" s="27">
        <v>1</v>
      </c>
      <c r="G182" s="8" t="s">
        <v>780</v>
      </c>
      <c r="H182" s="88">
        <v>46.71</v>
      </c>
      <c r="I182" s="8" t="s">
        <v>134</v>
      </c>
      <c r="J182" s="88">
        <v>1</v>
      </c>
      <c r="K182" s="88"/>
      <c r="L182" s="20" t="s">
        <v>97</v>
      </c>
      <c r="M182" s="12" t="s">
        <v>196</v>
      </c>
      <c r="N182" s="20" t="s">
        <v>62</v>
      </c>
      <c r="O182" s="90">
        <v>138.49299999999999</v>
      </c>
      <c r="P182" s="90">
        <f t="shared" si="64"/>
        <v>166.19159999999999</v>
      </c>
      <c r="Q182" s="88"/>
      <c r="R182" s="88"/>
      <c r="S182" s="88"/>
      <c r="T182" s="88"/>
      <c r="U182" s="7" t="s">
        <v>485</v>
      </c>
      <c r="V182" s="6" t="s">
        <v>58</v>
      </c>
      <c r="W182" s="20" t="s">
        <v>486</v>
      </c>
      <c r="X182" s="91">
        <v>43738</v>
      </c>
      <c r="Y182" s="91">
        <f t="shared" si="65"/>
        <v>43783</v>
      </c>
      <c r="Z182" s="88"/>
      <c r="AA182" s="88"/>
      <c r="AB182" s="88"/>
      <c r="AC182" s="88"/>
      <c r="AD182" s="100" t="str">
        <f t="shared" si="66"/>
        <v>Поставка ГСМ (бензин, дизельное топливо) с. Чаа-Холь</v>
      </c>
      <c r="AE182" s="88"/>
      <c r="AF182" s="88">
        <v>112</v>
      </c>
      <c r="AG182" s="88" t="s">
        <v>71</v>
      </c>
      <c r="AH182" s="88">
        <v>3412</v>
      </c>
      <c r="AI182" s="7">
        <v>93000000000</v>
      </c>
      <c r="AJ182" s="6" t="s">
        <v>65</v>
      </c>
      <c r="AK182" s="91">
        <f t="shared" si="67"/>
        <v>43803</v>
      </c>
      <c r="AL182" s="91">
        <v>43831</v>
      </c>
      <c r="AM182" s="91">
        <v>44196</v>
      </c>
      <c r="AN182" s="170" t="s">
        <v>99</v>
      </c>
      <c r="AO182" s="88"/>
      <c r="AP182" s="88"/>
      <c r="AQ182" s="88"/>
      <c r="AR182" s="88"/>
      <c r="AS182" s="88"/>
      <c r="AT182" s="88"/>
      <c r="AU182" s="88"/>
      <c r="AV182" s="88"/>
      <c r="AW182" s="88"/>
      <c r="AX182" s="8" t="s">
        <v>769</v>
      </c>
      <c r="AY182" s="167">
        <v>310</v>
      </c>
    </row>
    <row r="183" spans="1:51" s="1" customFormat="1" ht="41.4" hidden="1">
      <c r="A183" s="88">
        <v>3.2</v>
      </c>
      <c r="B183" s="88" t="s">
        <v>781</v>
      </c>
      <c r="C183" s="6" t="s">
        <v>58</v>
      </c>
      <c r="D183" s="6" t="s">
        <v>100</v>
      </c>
      <c r="E183" s="8" t="s">
        <v>59</v>
      </c>
      <c r="F183" s="27">
        <v>1</v>
      </c>
      <c r="G183" s="8" t="s">
        <v>782</v>
      </c>
      <c r="H183" s="88">
        <v>46.71</v>
      </c>
      <c r="I183" s="8" t="s">
        <v>134</v>
      </c>
      <c r="J183" s="88">
        <v>1</v>
      </c>
      <c r="K183" s="88"/>
      <c r="L183" s="20" t="s">
        <v>97</v>
      </c>
      <c r="M183" s="12" t="s">
        <v>196</v>
      </c>
      <c r="N183" s="20" t="s">
        <v>62</v>
      </c>
      <c r="O183" s="90">
        <v>508.83</v>
      </c>
      <c r="P183" s="90">
        <f t="shared" si="64"/>
        <v>610.596</v>
      </c>
      <c r="Q183" s="88"/>
      <c r="R183" s="88"/>
      <c r="S183" s="88"/>
      <c r="T183" s="88"/>
      <c r="U183" s="7" t="s">
        <v>485</v>
      </c>
      <c r="V183" s="6" t="s">
        <v>58</v>
      </c>
      <c r="W183" s="20" t="s">
        <v>486</v>
      </c>
      <c r="X183" s="91">
        <v>43738</v>
      </c>
      <c r="Y183" s="91">
        <f t="shared" si="65"/>
        <v>43783</v>
      </c>
      <c r="Z183" s="88"/>
      <c r="AA183" s="88"/>
      <c r="AB183" s="88"/>
      <c r="AC183" s="88"/>
      <c r="AD183" s="100" t="str">
        <f t="shared" si="66"/>
        <v>Поставка ГСМ (бензин, дизельное топливо) г. Чадан</v>
      </c>
      <c r="AE183" s="88"/>
      <c r="AF183" s="88">
        <v>112</v>
      </c>
      <c r="AG183" s="88" t="s">
        <v>71</v>
      </c>
      <c r="AH183" s="88">
        <v>12012</v>
      </c>
      <c r="AI183" s="7">
        <v>93000000000</v>
      </c>
      <c r="AJ183" s="6" t="s">
        <v>65</v>
      </c>
      <c r="AK183" s="91">
        <f t="shared" si="67"/>
        <v>43803</v>
      </c>
      <c r="AL183" s="91">
        <v>43831</v>
      </c>
      <c r="AM183" s="91">
        <v>44196</v>
      </c>
      <c r="AN183" s="170" t="s">
        <v>99</v>
      </c>
      <c r="AO183" s="88"/>
      <c r="AP183" s="88"/>
      <c r="AQ183" s="88"/>
      <c r="AR183" s="88"/>
      <c r="AS183" s="88"/>
      <c r="AT183" s="88"/>
      <c r="AU183" s="88"/>
      <c r="AV183" s="88"/>
      <c r="AW183" s="88"/>
      <c r="AX183" s="8" t="s">
        <v>769</v>
      </c>
      <c r="AY183" s="167">
        <v>311</v>
      </c>
    </row>
    <row r="184" spans="1:51" s="1" customFormat="1" ht="41.4" hidden="1">
      <c r="A184" s="88">
        <v>3.2</v>
      </c>
      <c r="B184" s="88" t="s">
        <v>783</v>
      </c>
      <c r="C184" s="6" t="s">
        <v>58</v>
      </c>
      <c r="D184" s="6" t="s">
        <v>100</v>
      </c>
      <c r="E184" s="8" t="s">
        <v>59</v>
      </c>
      <c r="F184" s="27">
        <v>1</v>
      </c>
      <c r="G184" s="8" t="s">
        <v>784</v>
      </c>
      <c r="H184" s="88">
        <v>46.71</v>
      </c>
      <c r="I184" s="8" t="s">
        <v>134</v>
      </c>
      <c r="J184" s="88">
        <v>1</v>
      </c>
      <c r="K184" s="88"/>
      <c r="L184" s="20" t="s">
        <v>97</v>
      </c>
      <c r="M184" s="12" t="s">
        <v>196</v>
      </c>
      <c r="N184" s="20" t="s">
        <v>62</v>
      </c>
      <c r="O184" s="90">
        <v>249.93199999999999</v>
      </c>
      <c r="P184" s="90">
        <f t="shared" si="64"/>
        <v>299.91839999999996</v>
      </c>
      <c r="Q184" s="88"/>
      <c r="R184" s="88"/>
      <c r="S184" s="88"/>
      <c r="T184" s="88"/>
      <c r="U184" s="7" t="s">
        <v>485</v>
      </c>
      <c r="V184" s="6" t="s">
        <v>58</v>
      </c>
      <c r="W184" s="20" t="s">
        <v>486</v>
      </c>
      <c r="X184" s="91">
        <v>43738</v>
      </c>
      <c r="Y184" s="91">
        <f t="shared" si="65"/>
        <v>43783</v>
      </c>
      <c r="Z184" s="88"/>
      <c r="AA184" s="88"/>
      <c r="AB184" s="88"/>
      <c r="AC184" s="88"/>
      <c r="AD184" s="100" t="str">
        <f t="shared" si="66"/>
        <v>Поставка ГСМ (бензин, дизельное топливо) с. Эрзин</v>
      </c>
      <c r="AE184" s="88"/>
      <c r="AF184" s="88">
        <v>112</v>
      </c>
      <c r="AG184" s="88" t="s">
        <v>71</v>
      </c>
      <c r="AH184" s="88">
        <v>6110</v>
      </c>
      <c r="AI184" s="7">
        <v>93000000000</v>
      </c>
      <c r="AJ184" s="6" t="s">
        <v>65</v>
      </c>
      <c r="AK184" s="91">
        <f t="shared" si="67"/>
        <v>43803</v>
      </c>
      <c r="AL184" s="91">
        <v>43831</v>
      </c>
      <c r="AM184" s="91">
        <v>44196</v>
      </c>
      <c r="AN184" s="170" t="s">
        <v>99</v>
      </c>
      <c r="AO184" s="88"/>
      <c r="AP184" s="88"/>
      <c r="AQ184" s="88"/>
      <c r="AR184" s="88"/>
      <c r="AS184" s="88"/>
      <c r="AT184" s="88"/>
      <c r="AU184" s="88"/>
      <c r="AV184" s="88"/>
      <c r="AW184" s="88"/>
      <c r="AX184" s="8" t="s">
        <v>769</v>
      </c>
      <c r="AY184" s="167">
        <v>312</v>
      </c>
    </row>
    <row r="185" spans="1:51" s="1" customFormat="1" ht="41.4" hidden="1">
      <c r="A185" s="88">
        <v>3.2</v>
      </c>
      <c r="B185" s="88" t="s">
        <v>785</v>
      </c>
      <c r="C185" s="6" t="s">
        <v>58</v>
      </c>
      <c r="D185" s="6" t="s">
        <v>100</v>
      </c>
      <c r="E185" s="8" t="s">
        <v>59</v>
      </c>
      <c r="F185" s="27">
        <v>1</v>
      </c>
      <c r="G185" s="8" t="s">
        <v>786</v>
      </c>
      <c r="H185" s="88">
        <v>46.71</v>
      </c>
      <c r="I185" s="8" t="s">
        <v>134</v>
      </c>
      <c r="J185" s="88">
        <v>1</v>
      </c>
      <c r="K185" s="88"/>
      <c r="L185" s="20" t="s">
        <v>97</v>
      </c>
      <c r="M185" s="12" t="s">
        <v>196</v>
      </c>
      <c r="N185" s="20" t="s">
        <v>62</v>
      </c>
      <c r="O185" s="90">
        <v>1538.0530000000001</v>
      </c>
      <c r="P185" s="90">
        <f t="shared" si="64"/>
        <v>1845.6636000000001</v>
      </c>
      <c r="Q185" s="88"/>
      <c r="R185" s="88"/>
      <c r="S185" s="88"/>
      <c r="T185" s="88"/>
      <c r="U185" s="7" t="s">
        <v>485</v>
      </c>
      <c r="V185" s="6" t="s">
        <v>58</v>
      </c>
      <c r="W185" s="20" t="s">
        <v>486</v>
      </c>
      <c r="X185" s="91">
        <v>43738</v>
      </c>
      <c r="Y185" s="91">
        <f t="shared" si="65"/>
        <v>43783</v>
      </c>
      <c r="Z185" s="88"/>
      <c r="AA185" s="88"/>
      <c r="AB185" s="88"/>
      <c r="AC185" s="88"/>
      <c r="AD185" s="100" t="str">
        <f t="shared" si="66"/>
        <v>Поставка ГСМ (бензин, дизельное топливо) с. Бай-Хаак</v>
      </c>
      <c r="AE185" s="88"/>
      <c r="AF185" s="88">
        <v>112</v>
      </c>
      <c r="AG185" s="88" t="s">
        <v>71</v>
      </c>
      <c r="AH185" s="88">
        <v>38215</v>
      </c>
      <c r="AI185" s="7">
        <v>93000000000</v>
      </c>
      <c r="AJ185" s="6" t="s">
        <v>65</v>
      </c>
      <c r="AK185" s="91">
        <f t="shared" si="67"/>
        <v>43803</v>
      </c>
      <c r="AL185" s="91">
        <v>43831</v>
      </c>
      <c r="AM185" s="91">
        <v>44196</v>
      </c>
      <c r="AN185" s="170" t="s">
        <v>99</v>
      </c>
      <c r="AO185" s="88"/>
      <c r="AP185" s="88"/>
      <c r="AQ185" s="88"/>
      <c r="AR185" s="88"/>
      <c r="AS185" s="88"/>
      <c r="AT185" s="88"/>
      <c r="AU185" s="88"/>
      <c r="AV185" s="88"/>
      <c r="AW185" s="88"/>
      <c r="AX185" s="8" t="s">
        <v>769</v>
      </c>
      <c r="AY185" s="154">
        <v>313</v>
      </c>
    </row>
    <row r="186" spans="1:51" s="1" customFormat="1" ht="41.4" hidden="1">
      <c r="A186" s="88">
        <v>3.2</v>
      </c>
      <c r="B186" s="88" t="s">
        <v>787</v>
      </c>
      <c r="C186" s="6" t="s">
        <v>58</v>
      </c>
      <c r="D186" s="6" t="s">
        <v>100</v>
      </c>
      <c r="E186" s="8" t="s">
        <v>59</v>
      </c>
      <c r="F186" s="27">
        <v>1</v>
      </c>
      <c r="G186" s="8" t="s">
        <v>788</v>
      </c>
      <c r="H186" s="88">
        <v>46.71</v>
      </c>
      <c r="I186" s="8" t="s">
        <v>134</v>
      </c>
      <c r="J186" s="88">
        <v>1</v>
      </c>
      <c r="K186" s="88"/>
      <c r="L186" s="20" t="s">
        <v>97</v>
      </c>
      <c r="M186" s="12" t="s">
        <v>196</v>
      </c>
      <c r="N186" s="20" t="s">
        <v>62</v>
      </c>
      <c r="O186" s="90">
        <v>1708.03</v>
      </c>
      <c r="P186" s="90">
        <f t="shared" si="64"/>
        <v>2049.636</v>
      </c>
      <c r="Q186" s="88"/>
      <c r="R186" s="88"/>
      <c r="S186" s="88"/>
      <c r="T186" s="88"/>
      <c r="U186" s="7" t="s">
        <v>485</v>
      </c>
      <c r="V186" s="6" t="s">
        <v>58</v>
      </c>
      <c r="W186" s="20" t="s">
        <v>486</v>
      </c>
      <c r="X186" s="91">
        <v>43738</v>
      </c>
      <c r="Y186" s="91">
        <f t="shared" si="65"/>
        <v>43783</v>
      </c>
      <c r="Z186" s="88"/>
      <c r="AA186" s="88"/>
      <c r="AB186" s="88"/>
      <c r="AC186" s="88"/>
      <c r="AD186" s="100" t="str">
        <f t="shared" si="66"/>
        <v>Поставка ГСМ (бензин, дизельное топливо) г. Ак-Довурак</v>
      </c>
      <c r="AE186" s="88"/>
      <c r="AF186" s="88">
        <v>112</v>
      </c>
      <c r="AG186" s="88" t="s">
        <v>71</v>
      </c>
      <c r="AH186" s="88">
        <v>41355</v>
      </c>
      <c r="AI186" s="7">
        <v>93000000000</v>
      </c>
      <c r="AJ186" s="6" t="s">
        <v>65</v>
      </c>
      <c r="AK186" s="91">
        <f t="shared" si="67"/>
        <v>43803</v>
      </c>
      <c r="AL186" s="91">
        <v>43831</v>
      </c>
      <c r="AM186" s="91">
        <v>44196</v>
      </c>
      <c r="AN186" s="170" t="s">
        <v>99</v>
      </c>
      <c r="AO186" s="88"/>
      <c r="AP186" s="88"/>
      <c r="AQ186" s="88"/>
      <c r="AR186" s="88"/>
      <c r="AS186" s="88"/>
      <c r="AT186" s="88"/>
      <c r="AU186" s="88"/>
      <c r="AV186" s="88"/>
      <c r="AW186" s="88"/>
      <c r="AX186" s="8" t="s">
        <v>769</v>
      </c>
      <c r="AY186" s="154">
        <v>314</v>
      </c>
    </row>
    <row r="187" spans="1:51" s="1" customFormat="1" ht="41.4" hidden="1">
      <c r="A187" s="88">
        <v>3.2</v>
      </c>
      <c r="B187" s="88" t="s">
        <v>793</v>
      </c>
      <c r="C187" s="6" t="s">
        <v>58</v>
      </c>
      <c r="D187" s="6" t="s">
        <v>100</v>
      </c>
      <c r="E187" s="8" t="s">
        <v>59</v>
      </c>
      <c r="F187" s="27">
        <v>1</v>
      </c>
      <c r="G187" s="8" t="s">
        <v>772</v>
      </c>
      <c r="H187" s="88">
        <v>46.71</v>
      </c>
      <c r="I187" s="8" t="s">
        <v>134</v>
      </c>
      <c r="J187" s="88">
        <v>1</v>
      </c>
      <c r="K187" s="88"/>
      <c r="L187" s="20" t="s">
        <v>97</v>
      </c>
      <c r="M187" s="12" t="s">
        <v>196</v>
      </c>
      <c r="N187" s="20" t="s">
        <v>62</v>
      </c>
      <c r="O187" s="90">
        <v>105.553</v>
      </c>
      <c r="P187" s="90">
        <f t="shared" si="64"/>
        <v>126.66359999999999</v>
      </c>
      <c r="Q187" s="88"/>
      <c r="R187" s="88"/>
      <c r="S187" s="88"/>
      <c r="T187" s="88"/>
      <c r="U187" s="7" t="s">
        <v>485</v>
      </c>
      <c r="V187" s="6" t="s">
        <v>58</v>
      </c>
      <c r="W187" s="20" t="s">
        <v>486</v>
      </c>
      <c r="X187" s="91">
        <v>43738</v>
      </c>
      <c r="Y187" s="91">
        <f t="shared" si="65"/>
        <v>43783</v>
      </c>
      <c r="Z187" s="88"/>
      <c r="AA187" s="88"/>
      <c r="AB187" s="88"/>
      <c r="AC187" s="88"/>
      <c r="AD187" s="100" t="str">
        <f t="shared" ref="AD187" si="68">G187</f>
        <v>Поставка ГСМ (бензин, дизельное топливо) с. Сарыг-Сеп</v>
      </c>
      <c r="AE187" s="88"/>
      <c r="AF187" s="88">
        <v>112</v>
      </c>
      <c r="AG187" s="88" t="s">
        <v>71</v>
      </c>
      <c r="AH187" s="88">
        <v>2678</v>
      </c>
      <c r="AI187" s="7">
        <v>93000000000</v>
      </c>
      <c r="AJ187" s="6" t="s">
        <v>65</v>
      </c>
      <c r="AK187" s="91">
        <f t="shared" ref="AK187" si="69">Y187+20</f>
        <v>43803</v>
      </c>
      <c r="AL187" s="91">
        <f>AK187</f>
        <v>43803</v>
      </c>
      <c r="AM187" s="91">
        <v>43830</v>
      </c>
      <c r="AN187" s="170" t="s">
        <v>333</v>
      </c>
      <c r="AO187" s="88"/>
      <c r="AP187" s="88"/>
      <c r="AQ187" s="88"/>
      <c r="AR187" s="88"/>
      <c r="AS187" s="88"/>
      <c r="AT187" s="88"/>
      <c r="AU187" s="88"/>
      <c r="AV187" s="88"/>
      <c r="AW187" s="88"/>
      <c r="AX187" s="8" t="s">
        <v>794</v>
      </c>
      <c r="AY187" s="154">
        <v>315</v>
      </c>
    </row>
    <row r="188" spans="1:51" s="1" customFormat="1" ht="41.4" hidden="1">
      <c r="A188" s="88">
        <v>3.2</v>
      </c>
      <c r="B188" s="88" t="s">
        <v>795</v>
      </c>
      <c r="C188" s="6" t="s">
        <v>58</v>
      </c>
      <c r="D188" s="6" t="s">
        <v>100</v>
      </c>
      <c r="E188" s="8" t="s">
        <v>59</v>
      </c>
      <c r="F188" s="27">
        <v>1</v>
      </c>
      <c r="G188" s="8" t="s">
        <v>788</v>
      </c>
      <c r="H188" s="88">
        <v>46.71</v>
      </c>
      <c r="I188" s="8" t="s">
        <v>134</v>
      </c>
      <c r="J188" s="88">
        <v>1</v>
      </c>
      <c r="K188" s="88"/>
      <c r="L188" s="20" t="s">
        <v>97</v>
      </c>
      <c r="M188" s="12" t="s">
        <v>196</v>
      </c>
      <c r="N188" s="20" t="s">
        <v>62</v>
      </c>
      <c r="O188" s="90">
        <v>833.08</v>
      </c>
      <c r="P188" s="90">
        <f t="shared" si="64"/>
        <v>999.69600000000003</v>
      </c>
      <c r="Q188" s="88"/>
      <c r="R188" s="88"/>
      <c r="S188" s="88"/>
      <c r="T188" s="88"/>
      <c r="U188" s="7" t="s">
        <v>485</v>
      </c>
      <c r="V188" s="6" t="s">
        <v>58</v>
      </c>
      <c r="W188" s="20" t="s">
        <v>486</v>
      </c>
      <c r="X188" s="91">
        <v>43738</v>
      </c>
      <c r="Y188" s="91">
        <f t="shared" si="65"/>
        <v>43783</v>
      </c>
      <c r="Z188" s="88"/>
      <c r="AA188" s="88"/>
      <c r="AB188" s="88"/>
      <c r="AC188" s="88"/>
      <c r="AD188" s="100" t="str">
        <f t="shared" ref="AD188" si="70">G188</f>
        <v>Поставка ГСМ (бензин, дизельное топливо) г. Ак-Довурак</v>
      </c>
      <c r="AE188" s="88"/>
      <c r="AF188" s="88">
        <v>112</v>
      </c>
      <c r="AG188" s="88" t="s">
        <v>71</v>
      </c>
      <c r="AH188" s="88">
        <v>20661</v>
      </c>
      <c r="AI188" s="7">
        <v>93000000000</v>
      </c>
      <c r="AJ188" s="6" t="s">
        <v>65</v>
      </c>
      <c r="AK188" s="91">
        <f t="shared" ref="AK188" si="71">Y188+20</f>
        <v>43803</v>
      </c>
      <c r="AL188" s="91">
        <f>AK188</f>
        <v>43803</v>
      </c>
      <c r="AM188" s="91">
        <v>43830</v>
      </c>
      <c r="AN188" s="170" t="s">
        <v>333</v>
      </c>
      <c r="AO188" s="88"/>
      <c r="AP188" s="88"/>
      <c r="AQ188" s="88"/>
      <c r="AR188" s="88"/>
      <c r="AS188" s="88"/>
      <c r="AT188" s="88"/>
      <c r="AU188" s="88"/>
      <c r="AV188" s="88"/>
      <c r="AW188" s="88"/>
      <c r="AX188" s="8" t="s">
        <v>794</v>
      </c>
      <c r="AY188" s="154">
        <v>316</v>
      </c>
    </row>
    <row r="189" spans="1:51" s="1" customFormat="1" ht="41.4" hidden="1">
      <c r="A189" s="88">
        <v>3.2</v>
      </c>
      <c r="B189" s="88" t="s">
        <v>796</v>
      </c>
      <c r="C189" s="6" t="s">
        <v>58</v>
      </c>
      <c r="D189" s="6" t="s">
        <v>100</v>
      </c>
      <c r="E189" s="8" t="s">
        <v>59</v>
      </c>
      <c r="F189" s="27">
        <v>1</v>
      </c>
      <c r="G189" s="8" t="s">
        <v>786</v>
      </c>
      <c r="H189" s="88">
        <v>46.71</v>
      </c>
      <c r="I189" s="8" t="s">
        <v>134</v>
      </c>
      <c r="J189" s="88">
        <v>1</v>
      </c>
      <c r="K189" s="88"/>
      <c r="L189" s="20" t="s">
        <v>97</v>
      </c>
      <c r="M189" s="12" t="s">
        <v>196</v>
      </c>
      <c r="N189" s="20" t="s">
        <v>62</v>
      </c>
      <c r="O189" s="90">
        <v>124.84</v>
      </c>
      <c r="P189" s="90">
        <f t="shared" si="64"/>
        <v>149.80799999999999</v>
      </c>
      <c r="Q189" s="88"/>
      <c r="R189" s="88"/>
      <c r="S189" s="88"/>
      <c r="T189" s="88"/>
      <c r="U189" s="7" t="s">
        <v>485</v>
      </c>
      <c r="V189" s="6" t="s">
        <v>58</v>
      </c>
      <c r="W189" s="20" t="s">
        <v>486</v>
      </c>
      <c r="X189" s="91">
        <v>43738</v>
      </c>
      <c r="Y189" s="91">
        <f t="shared" si="65"/>
        <v>43783</v>
      </c>
      <c r="Z189" s="88"/>
      <c r="AA189" s="88"/>
      <c r="AB189" s="88"/>
      <c r="AC189" s="88"/>
      <c r="AD189" s="100" t="str">
        <f t="shared" ref="AD189" si="72">G189</f>
        <v>Поставка ГСМ (бензин, дизельное топливо) с. Бай-Хаак</v>
      </c>
      <c r="AE189" s="88"/>
      <c r="AF189" s="88">
        <v>112</v>
      </c>
      <c r="AG189" s="88" t="s">
        <v>71</v>
      </c>
      <c r="AH189" s="88">
        <v>3096</v>
      </c>
      <c r="AI189" s="7">
        <v>93000000000</v>
      </c>
      <c r="AJ189" s="6" t="s">
        <v>65</v>
      </c>
      <c r="AK189" s="91">
        <f t="shared" ref="AK189" si="73">Y189+20</f>
        <v>43803</v>
      </c>
      <c r="AL189" s="91">
        <f>AK189</f>
        <v>43803</v>
      </c>
      <c r="AM189" s="91">
        <v>43830</v>
      </c>
      <c r="AN189" s="170" t="s">
        <v>333</v>
      </c>
      <c r="AO189" s="88"/>
      <c r="AP189" s="88"/>
      <c r="AQ189" s="88"/>
      <c r="AR189" s="88"/>
      <c r="AS189" s="88"/>
      <c r="AT189" s="88"/>
      <c r="AU189" s="88"/>
      <c r="AV189" s="88"/>
      <c r="AW189" s="88"/>
      <c r="AX189" s="8" t="s">
        <v>794</v>
      </c>
      <c r="AY189" s="154">
        <v>317</v>
      </c>
    </row>
    <row r="190" spans="1:51" s="1" customFormat="1" ht="41.4" hidden="1">
      <c r="A190" s="88">
        <v>3.2</v>
      </c>
      <c r="B190" s="88" t="s">
        <v>797</v>
      </c>
      <c r="C190" s="6" t="s">
        <v>58</v>
      </c>
      <c r="D190" s="6" t="s">
        <v>100</v>
      </c>
      <c r="E190" s="8" t="s">
        <v>59</v>
      </c>
      <c r="F190" s="27">
        <v>1</v>
      </c>
      <c r="G190" s="8" t="s">
        <v>798</v>
      </c>
      <c r="H190" s="88">
        <v>46.71</v>
      </c>
      <c r="I190" s="8" t="s">
        <v>134</v>
      </c>
      <c r="J190" s="88">
        <v>1</v>
      </c>
      <c r="K190" s="88"/>
      <c r="L190" s="20" t="s">
        <v>97</v>
      </c>
      <c r="M190" s="12" t="s">
        <v>196</v>
      </c>
      <c r="N190" s="20" t="s">
        <v>62</v>
      </c>
      <c r="O190" s="90">
        <v>1252.1030000000001</v>
      </c>
      <c r="P190" s="90">
        <f t="shared" si="64"/>
        <v>1502.5236</v>
      </c>
      <c r="Q190" s="88"/>
      <c r="R190" s="88"/>
      <c r="S190" s="88"/>
      <c r="T190" s="88"/>
      <c r="U190" s="7" t="s">
        <v>485</v>
      </c>
      <c r="V190" s="6" t="s">
        <v>58</v>
      </c>
      <c r="W190" s="20" t="s">
        <v>486</v>
      </c>
      <c r="X190" s="91">
        <v>43738</v>
      </c>
      <c r="Y190" s="91">
        <f t="shared" si="65"/>
        <v>43783</v>
      </c>
      <c r="Z190" s="88"/>
      <c r="AA190" s="88"/>
      <c r="AB190" s="88"/>
      <c r="AC190" s="88"/>
      <c r="AD190" s="100" t="str">
        <f t="shared" ref="AD190" si="74">G190</f>
        <v>Поставка ГСМ (бензин, дизельное топливо) г. Кызыл</v>
      </c>
      <c r="AE190" s="88"/>
      <c r="AF190" s="88">
        <v>112</v>
      </c>
      <c r="AG190" s="88" t="s">
        <v>71</v>
      </c>
      <c r="AH190" s="88">
        <v>31030</v>
      </c>
      <c r="AI190" s="7">
        <v>93000000000</v>
      </c>
      <c r="AJ190" s="6" t="s">
        <v>65</v>
      </c>
      <c r="AK190" s="91">
        <f t="shared" ref="AK190:AK191" si="75">Y190+20</f>
        <v>43803</v>
      </c>
      <c r="AL190" s="91">
        <f>AK190</f>
        <v>43803</v>
      </c>
      <c r="AM190" s="91">
        <v>43830</v>
      </c>
      <c r="AN190" s="170" t="s">
        <v>333</v>
      </c>
      <c r="AO190" s="88"/>
      <c r="AP190" s="88"/>
      <c r="AQ190" s="88"/>
      <c r="AR190" s="88"/>
      <c r="AS190" s="88"/>
      <c r="AT190" s="88"/>
      <c r="AU190" s="88"/>
      <c r="AV190" s="88"/>
      <c r="AW190" s="88"/>
      <c r="AX190" s="8" t="s">
        <v>794</v>
      </c>
      <c r="AY190" s="154">
        <v>318</v>
      </c>
    </row>
    <row r="191" spans="1:51" ht="55.2" hidden="1">
      <c r="A191" s="119" t="s">
        <v>101</v>
      </c>
      <c r="B191" s="123" t="s">
        <v>799</v>
      </c>
      <c r="C191" s="8" t="s">
        <v>58</v>
      </c>
      <c r="D191" s="171" t="s">
        <v>100</v>
      </c>
      <c r="E191" s="7" t="s">
        <v>59</v>
      </c>
      <c r="F191" s="27">
        <v>1</v>
      </c>
      <c r="G191" s="103" t="s">
        <v>800</v>
      </c>
      <c r="H191" s="172">
        <v>16</v>
      </c>
      <c r="I191" s="172" t="s">
        <v>801</v>
      </c>
      <c r="J191" s="123">
        <v>2</v>
      </c>
      <c r="K191" s="88"/>
      <c r="L191" s="100" t="s">
        <v>97</v>
      </c>
      <c r="M191" s="100" t="s">
        <v>196</v>
      </c>
      <c r="N191" s="100" t="s">
        <v>62</v>
      </c>
      <c r="O191" s="100">
        <v>138.59100000000001</v>
      </c>
      <c r="P191" s="100">
        <f t="shared" si="64"/>
        <v>166.3092</v>
      </c>
      <c r="Q191" s="173"/>
      <c r="R191" s="173"/>
      <c r="S191" s="157"/>
      <c r="T191" s="88"/>
      <c r="U191" s="7" t="s">
        <v>485</v>
      </c>
      <c r="V191" s="6" t="s">
        <v>58</v>
      </c>
      <c r="W191" s="20" t="s">
        <v>486</v>
      </c>
      <c r="X191" s="91">
        <v>43738</v>
      </c>
      <c r="Y191" s="91">
        <f t="shared" si="65"/>
        <v>43783</v>
      </c>
      <c r="Z191" s="88"/>
      <c r="AA191" s="88"/>
      <c r="AB191" s="88"/>
      <c r="AC191" s="88"/>
      <c r="AD191" s="100" t="str">
        <f>G191</f>
        <v>Поставка материалов строительных и отделочных (пиломатериал)</v>
      </c>
      <c r="AE191" s="88"/>
      <c r="AF191" s="172">
        <v>113</v>
      </c>
      <c r="AG191" s="172" t="s">
        <v>802</v>
      </c>
      <c r="AH191" s="172">
        <v>14.85</v>
      </c>
      <c r="AI191" s="119">
        <v>93000000000</v>
      </c>
      <c r="AJ191" s="174" t="s">
        <v>65</v>
      </c>
      <c r="AK191" s="112">
        <f t="shared" si="75"/>
        <v>43803</v>
      </c>
      <c r="AL191" s="112">
        <v>43840</v>
      </c>
      <c r="AM191" s="175">
        <f>AL191+30</f>
        <v>43870</v>
      </c>
      <c r="AN191" s="100">
        <v>2020</v>
      </c>
      <c r="AO191" s="88"/>
      <c r="AP191" s="88"/>
      <c r="AQ191" s="88"/>
      <c r="AR191" s="88"/>
      <c r="AS191" s="88"/>
      <c r="AT191" s="88"/>
      <c r="AU191" s="88"/>
      <c r="AV191" s="88"/>
      <c r="AW191" s="88"/>
      <c r="AX191" s="8" t="s">
        <v>794</v>
      </c>
      <c r="AY191" s="154">
        <v>319</v>
      </c>
    </row>
    <row r="192" spans="1:51" ht="41.4" hidden="1">
      <c r="A192" s="119">
        <v>7.2</v>
      </c>
      <c r="B192" s="123" t="s">
        <v>803</v>
      </c>
      <c r="C192" s="8" t="s">
        <v>58</v>
      </c>
      <c r="D192" s="171" t="s">
        <v>100</v>
      </c>
      <c r="E192" s="7" t="s">
        <v>59</v>
      </c>
      <c r="F192" s="27">
        <v>1</v>
      </c>
      <c r="G192" s="7" t="s">
        <v>804</v>
      </c>
      <c r="H192" s="119">
        <v>28.24</v>
      </c>
      <c r="I192" s="88">
        <v>28.24</v>
      </c>
      <c r="J192" s="119">
        <v>2</v>
      </c>
      <c r="K192" s="88"/>
      <c r="L192" s="100" t="s">
        <v>97</v>
      </c>
      <c r="M192" s="100" t="s">
        <v>196</v>
      </c>
      <c r="N192" s="100" t="s">
        <v>62</v>
      </c>
      <c r="O192" s="90">
        <v>181.934</v>
      </c>
      <c r="P192" s="90">
        <f t="shared" si="64"/>
        <v>218.32079999999999</v>
      </c>
      <c r="Q192" s="88"/>
      <c r="R192" s="88"/>
      <c r="S192" s="88"/>
      <c r="T192" s="88"/>
      <c r="U192" s="7" t="s">
        <v>485</v>
      </c>
      <c r="V192" s="6" t="s">
        <v>58</v>
      </c>
      <c r="W192" s="20" t="s">
        <v>486</v>
      </c>
      <c r="X192" s="91">
        <v>43738</v>
      </c>
      <c r="Y192" s="91">
        <f t="shared" si="65"/>
        <v>43783</v>
      </c>
      <c r="Z192" s="88"/>
      <c r="AA192" s="88"/>
      <c r="AB192" s="88"/>
      <c r="AC192" s="88"/>
      <c r="AD192" s="100" t="str">
        <f>G192</f>
        <v>Поставка бензоинструмента</v>
      </c>
      <c r="AE192" s="88"/>
      <c r="AF192" s="8">
        <v>796</v>
      </c>
      <c r="AG192" s="8" t="s">
        <v>64</v>
      </c>
      <c r="AH192" s="119">
        <v>120</v>
      </c>
      <c r="AI192" s="119">
        <v>93000000000</v>
      </c>
      <c r="AJ192" s="174" t="s">
        <v>65</v>
      </c>
      <c r="AK192" s="112">
        <f t="shared" ref="AK192" si="76">Y192+20</f>
        <v>43803</v>
      </c>
      <c r="AL192" s="112">
        <v>43840</v>
      </c>
      <c r="AM192" s="175">
        <f>AL192+30</f>
        <v>43870</v>
      </c>
      <c r="AN192" s="100">
        <v>2020</v>
      </c>
      <c r="AO192" s="88"/>
      <c r="AP192" s="88"/>
      <c r="AQ192" s="88"/>
      <c r="AR192" s="88"/>
      <c r="AS192" s="88"/>
      <c r="AT192" s="88"/>
      <c r="AU192" s="88"/>
      <c r="AV192" s="88"/>
      <c r="AW192" s="88"/>
      <c r="AX192" s="8" t="s">
        <v>794</v>
      </c>
      <c r="AY192" s="154">
        <v>320</v>
      </c>
    </row>
    <row r="193" spans="1:16380" ht="41.4" hidden="1">
      <c r="A193" s="119" t="s">
        <v>101</v>
      </c>
      <c r="B193" s="123" t="s">
        <v>805</v>
      </c>
      <c r="C193" s="8" t="s">
        <v>58</v>
      </c>
      <c r="D193" s="171" t="s">
        <v>100</v>
      </c>
      <c r="E193" s="7" t="s">
        <v>59</v>
      </c>
      <c r="F193" s="27">
        <v>1</v>
      </c>
      <c r="G193" s="8" t="s">
        <v>806</v>
      </c>
      <c r="H193" s="172">
        <v>8.1</v>
      </c>
      <c r="I193" s="172" t="s">
        <v>807</v>
      </c>
      <c r="J193" s="172">
        <v>1</v>
      </c>
      <c r="K193" s="88"/>
      <c r="L193" s="100" t="s">
        <v>97</v>
      </c>
      <c r="M193" s="100" t="s">
        <v>196</v>
      </c>
      <c r="N193" s="100" t="s">
        <v>62</v>
      </c>
      <c r="O193" s="90">
        <v>178.821</v>
      </c>
      <c r="P193" s="90">
        <f t="shared" si="64"/>
        <v>214.58519999999999</v>
      </c>
      <c r="Q193" s="88"/>
      <c r="R193" s="88"/>
      <c r="S193" s="88"/>
      <c r="T193" s="88"/>
      <c r="U193" s="7" t="s">
        <v>485</v>
      </c>
      <c r="V193" s="6" t="s">
        <v>58</v>
      </c>
      <c r="W193" s="20" t="s">
        <v>486</v>
      </c>
      <c r="X193" s="91">
        <v>43738</v>
      </c>
      <c r="Y193" s="91">
        <f t="shared" si="65"/>
        <v>43783</v>
      </c>
      <c r="Z193" s="88"/>
      <c r="AA193" s="88"/>
      <c r="AB193" s="88"/>
      <c r="AC193" s="88"/>
      <c r="AD193" s="100" t="str">
        <f>G193</f>
        <v>Поставка инертных материалов (песок)</v>
      </c>
      <c r="AE193" s="88"/>
      <c r="AF193" s="172">
        <v>113</v>
      </c>
      <c r="AG193" s="172" t="s">
        <v>802</v>
      </c>
      <c r="AH193" s="172">
        <v>95</v>
      </c>
      <c r="AI193" s="119">
        <v>93000000000</v>
      </c>
      <c r="AJ193" s="174" t="s">
        <v>65</v>
      </c>
      <c r="AK193" s="112">
        <f t="shared" ref="AK193" si="77">Y193+20</f>
        <v>43803</v>
      </c>
      <c r="AL193" s="112">
        <v>43840</v>
      </c>
      <c r="AM193" s="175">
        <f>AL193+30</f>
        <v>43870</v>
      </c>
      <c r="AN193" s="100">
        <v>2020</v>
      </c>
      <c r="AO193" s="88"/>
      <c r="AP193" s="88"/>
      <c r="AQ193" s="88"/>
      <c r="AR193" s="88"/>
      <c r="AS193" s="88"/>
      <c r="AT193" s="88"/>
      <c r="AU193" s="88"/>
      <c r="AV193" s="88"/>
      <c r="AW193" s="88"/>
      <c r="AX193" s="8" t="s">
        <v>794</v>
      </c>
      <c r="AY193" s="154">
        <v>321</v>
      </c>
    </row>
    <row r="194" spans="1:16380" s="176" customFormat="1" ht="41.4" hidden="1" customHeight="1">
      <c r="A194" s="131" t="s">
        <v>205</v>
      </c>
      <c r="B194" s="87" t="s">
        <v>812</v>
      </c>
      <c r="C194" s="128" t="s">
        <v>808</v>
      </c>
      <c r="D194" s="128" t="s">
        <v>686</v>
      </c>
      <c r="E194" s="128" t="s">
        <v>198</v>
      </c>
      <c r="F194" s="128">
        <v>1</v>
      </c>
      <c r="G194" s="128" t="s">
        <v>809</v>
      </c>
      <c r="H194" s="87" t="s">
        <v>630</v>
      </c>
      <c r="I194" s="87" t="s">
        <v>810</v>
      </c>
      <c r="J194" s="128">
        <v>1</v>
      </c>
      <c r="K194" s="128"/>
      <c r="L194" s="128" t="s">
        <v>491</v>
      </c>
      <c r="M194" s="128" t="s">
        <v>196</v>
      </c>
      <c r="N194" s="8" t="s">
        <v>85</v>
      </c>
      <c r="O194" s="89">
        <v>404.911</v>
      </c>
      <c r="P194" s="89">
        <v>404.911</v>
      </c>
      <c r="Q194" s="89"/>
      <c r="R194" s="89"/>
      <c r="S194" s="89"/>
      <c r="T194" s="89"/>
      <c r="U194" s="128" t="s">
        <v>86</v>
      </c>
      <c r="V194" s="128" t="s">
        <v>58</v>
      </c>
      <c r="W194" s="128" t="s">
        <v>486</v>
      </c>
      <c r="X194" s="129">
        <v>43738</v>
      </c>
      <c r="Y194" s="129">
        <v>43804</v>
      </c>
      <c r="Z194" s="128"/>
      <c r="AA194" s="128"/>
      <c r="AB194" s="128"/>
      <c r="AC194" s="128"/>
      <c r="AD194" s="128" t="s">
        <v>809</v>
      </c>
      <c r="AE194" s="128"/>
      <c r="AF194" s="128">
        <v>876</v>
      </c>
      <c r="AG194" s="128" t="s">
        <v>811</v>
      </c>
      <c r="AH194" s="128">
        <v>1</v>
      </c>
      <c r="AI194" s="130">
        <v>93000000000</v>
      </c>
      <c r="AJ194" s="128" t="s">
        <v>65</v>
      </c>
      <c r="AK194" s="129">
        <v>43825</v>
      </c>
      <c r="AL194" s="129">
        <v>43825</v>
      </c>
      <c r="AM194" s="129">
        <v>44190</v>
      </c>
      <c r="AN194" s="128">
        <v>2020</v>
      </c>
      <c r="AO194" s="128"/>
      <c r="AP194" s="128"/>
      <c r="AQ194" s="128"/>
      <c r="AR194" s="128"/>
      <c r="AS194" s="129"/>
      <c r="AT194" s="179"/>
      <c r="AU194" s="134"/>
      <c r="AV194" s="128"/>
      <c r="AW194" s="128"/>
      <c r="AX194" s="8" t="s">
        <v>794</v>
      </c>
      <c r="AY194" s="176">
        <v>322</v>
      </c>
    </row>
    <row r="195" spans="1:16380" s="176" customFormat="1" ht="41.4" hidden="1" customHeight="1">
      <c r="A195" s="172" t="s">
        <v>108</v>
      </c>
      <c r="B195" s="172" t="s">
        <v>817</v>
      </c>
      <c r="C195" s="103" t="s">
        <v>58</v>
      </c>
      <c r="D195" s="174" t="s">
        <v>100</v>
      </c>
      <c r="E195" s="119" t="s">
        <v>59</v>
      </c>
      <c r="F195" s="172">
        <v>1</v>
      </c>
      <c r="G195" s="103" t="s">
        <v>818</v>
      </c>
      <c r="H195" s="172" t="s">
        <v>111</v>
      </c>
      <c r="I195" s="172" t="s">
        <v>819</v>
      </c>
      <c r="J195" s="172">
        <v>1</v>
      </c>
      <c r="K195" s="128"/>
      <c r="L195" s="128" t="s">
        <v>491</v>
      </c>
      <c r="M195" s="128" t="s">
        <v>196</v>
      </c>
      <c r="N195" s="8" t="s">
        <v>62</v>
      </c>
      <c r="O195" s="173">
        <v>85.302820000000011</v>
      </c>
      <c r="P195" s="157">
        <v>102.36338400000001</v>
      </c>
      <c r="Q195" s="89"/>
      <c r="R195" s="89"/>
      <c r="S195" s="89"/>
      <c r="T195" s="89"/>
      <c r="U195" s="172" t="s">
        <v>724</v>
      </c>
      <c r="V195" s="174" t="s">
        <v>58</v>
      </c>
      <c r="W195" s="100" t="s">
        <v>486</v>
      </c>
      <c r="X195" s="175">
        <v>43745</v>
      </c>
      <c r="Y195" s="175">
        <f t="shared" ref="Y195:Y197" si="78">X195+45</f>
        <v>43790</v>
      </c>
      <c r="Z195" s="128"/>
      <c r="AA195" s="128"/>
      <c r="AB195" s="128"/>
      <c r="AC195" s="128"/>
      <c r="AD195" s="128" t="str">
        <f t="shared" ref="AD195:AD202" si="79">G195</f>
        <v>Поставка сварочного оборудования</v>
      </c>
      <c r="AE195" s="128"/>
      <c r="AF195" s="172">
        <v>166</v>
      </c>
      <c r="AG195" s="172" t="s">
        <v>77</v>
      </c>
      <c r="AH195" s="172">
        <v>430.6</v>
      </c>
      <c r="AI195" s="119">
        <v>93000000000</v>
      </c>
      <c r="AJ195" s="174" t="s">
        <v>65</v>
      </c>
      <c r="AK195" s="112">
        <f t="shared" ref="AK195:AK199" si="80">Y195+20</f>
        <v>43810</v>
      </c>
      <c r="AL195" s="112">
        <v>43840</v>
      </c>
      <c r="AM195" s="175">
        <f>AL195+30</f>
        <v>43870</v>
      </c>
      <c r="AN195" s="100">
        <v>2020</v>
      </c>
      <c r="AO195" s="128"/>
      <c r="AP195" s="128"/>
      <c r="AQ195" s="128"/>
      <c r="AR195" s="128"/>
      <c r="AS195" s="129"/>
      <c r="AT195" s="179"/>
      <c r="AU195" s="134"/>
      <c r="AV195" s="128"/>
      <c r="AW195" s="128"/>
      <c r="AX195" s="8" t="s">
        <v>820</v>
      </c>
      <c r="AY195" s="176">
        <v>323</v>
      </c>
    </row>
    <row r="196" spans="1:16380" ht="41.4" hidden="1">
      <c r="A196" s="7" t="s">
        <v>101</v>
      </c>
      <c r="B196" s="27" t="s">
        <v>821</v>
      </c>
      <c r="C196" s="6" t="s">
        <v>58</v>
      </c>
      <c r="D196" s="6" t="s">
        <v>100</v>
      </c>
      <c r="E196" s="8" t="s">
        <v>59</v>
      </c>
      <c r="F196" s="20">
        <v>1</v>
      </c>
      <c r="G196" s="8" t="s">
        <v>822</v>
      </c>
      <c r="H196" s="9">
        <v>27.11</v>
      </c>
      <c r="I196" s="9" t="s">
        <v>823</v>
      </c>
      <c r="J196" s="7">
        <v>1</v>
      </c>
      <c r="K196" s="88"/>
      <c r="L196" s="20" t="s">
        <v>97</v>
      </c>
      <c r="M196" s="12" t="s">
        <v>196</v>
      </c>
      <c r="N196" s="20" t="s">
        <v>62</v>
      </c>
      <c r="O196" s="35">
        <v>98.561999999999998</v>
      </c>
      <c r="P196" s="38">
        <v>118.27439999999999</v>
      </c>
      <c r="Q196" s="7"/>
      <c r="R196" s="6"/>
      <c r="S196" s="20"/>
      <c r="T196" s="29"/>
      <c r="U196" s="7" t="s">
        <v>485</v>
      </c>
      <c r="V196" s="6" t="s">
        <v>58</v>
      </c>
      <c r="W196" s="20" t="s">
        <v>486</v>
      </c>
      <c r="X196" s="29">
        <v>43748</v>
      </c>
      <c r="Y196" s="29">
        <f t="shared" si="78"/>
        <v>43793</v>
      </c>
      <c r="Z196" s="88"/>
      <c r="AA196" s="88"/>
      <c r="AB196" s="88"/>
      <c r="AC196" s="88"/>
      <c r="AD196" s="8" t="str">
        <f t="shared" si="79"/>
        <v>Поставка бензиновых, дизельных генераторов</v>
      </c>
      <c r="AE196" s="7"/>
      <c r="AF196" s="7">
        <v>796</v>
      </c>
      <c r="AG196" s="7" t="s">
        <v>64</v>
      </c>
      <c r="AH196" s="7">
        <v>3</v>
      </c>
      <c r="AI196" s="7">
        <v>93000000000</v>
      </c>
      <c r="AJ196" s="6" t="s">
        <v>65</v>
      </c>
      <c r="AK196" s="19">
        <f t="shared" si="80"/>
        <v>43813</v>
      </c>
      <c r="AL196" s="19">
        <v>43840</v>
      </c>
      <c r="AM196" s="29">
        <f>AL196+30</f>
        <v>43870</v>
      </c>
      <c r="AN196" s="10" t="s">
        <v>99</v>
      </c>
      <c r="AO196" s="88"/>
      <c r="AP196" s="88"/>
      <c r="AQ196" s="88"/>
      <c r="AR196" s="88"/>
      <c r="AS196" s="88"/>
      <c r="AT196" s="88"/>
      <c r="AU196" s="88"/>
      <c r="AV196" s="88"/>
      <c r="AW196" s="88"/>
      <c r="AX196" s="8" t="s">
        <v>820</v>
      </c>
      <c r="AY196" s="154">
        <v>324</v>
      </c>
    </row>
    <row r="197" spans="1:16380" ht="41.4" hidden="1">
      <c r="A197" s="119" t="s">
        <v>101</v>
      </c>
      <c r="B197" s="123" t="s">
        <v>824</v>
      </c>
      <c r="C197" s="8" t="s">
        <v>58</v>
      </c>
      <c r="D197" s="171" t="s">
        <v>100</v>
      </c>
      <c r="E197" s="7" t="s">
        <v>59</v>
      </c>
      <c r="F197" s="27">
        <v>1</v>
      </c>
      <c r="G197" s="103" t="s">
        <v>825</v>
      </c>
      <c r="H197" s="172" t="s">
        <v>111</v>
      </c>
      <c r="I197" s="172">
        <v>27.9</v>
      </c>
      <c r="J197" s="123">
        <v>1</v>
      </c>
      <c r="K197" s="88"/>
      <c r="L197" s="100" t="s">
        <v>97</v>
      </c>
      <c r="M197" s="100" t="s">
        <v>196</v>
      </c>
      <c r="N197" s="100" t="s">
        <v>62</v>
      </c>
      <c r="O197" s="173">
        <v>510.32364000000001</v>
      </c>
      <c r="P197" s="157">
        <f t="shared" ref="P197" si="81">O197*1.2</f>
        <v>612.38836800000001</v>
      </c>
      <c r="Q197" s="88"/>
      <c r="R197" s="88"/>
      <c r="S197" s="88"/>
      <c r="T197" s="88"/>
      <c r="U197" s="123" t="s">
        <v>724</v>
      </c>
      <c r="V197" s="171" t="s">
        <v>58</v>
      </c>
      <c r="W197" s="20" t="s">
        <v>486</v>
      </c>
      <c r="X197" s="177">
        <v>44111</v>
      </c>
      <c r="Y197" s="177">
        <f t="shared" si="78"/>
        <v>44156</v>
      </c>
      <c r="Z197" s="88"/>
      <c r="AA197" s="88"/>
      <c r="AB197" s="88"/>
      <c r="AC197" s="88"/>
      <c r="AD197" s="178" t="str">
        <f t="shared" si="79"/>
        <v>Поставка изоляторов линейных стеклянных (штыревых)</v>
      </c>
      <c r="AE197" s="123"/>
      <c r="AF197" s="172">
        <v>796</v>
      </c>
      <c r="AG197" s="172" t="s">
        <v>64</v>
      </c>
      <c r="AH197" s="172">
        <v>1809</v>
      </c>
      <c r="AI197" s="119">
        <v>93000000000</v>
      </c>
      <c r="AJ197" s="174" t="s">
        <v>65</v>
      </c>
      <c r="AK197" s="112">
        <f t="shared" si="80"/>
        <v>44176</v>
      </c>
      <c r="AL197" s="112">
        <v>43840</v>
      </c>
      <c r="AM197" s="175">
        <f t="shared" ref="AM197" si="82">AL197+30</f>
        <v>43870</v>
      </c>
      <c r="AN197" s="100">
        <v>2020</v>
      </c>
      <c r="AO197" s="88"/>
      <c r="AP197" s="88"/>
      <c r="AQ197" s="88"/>
      <c r="AR197" s="88"/>
      <c r="AS197" s="88"/>
      <c r="AT197" s="88"/>
      <c r="AU197" s="88"/>
      <c r="AV197" s="88"/>
      <c r="AW197" s="88"/>
      <c r="AX197" s="8" t="s">
        <v>820</v>
      </c>
      <c r="AY197" s="154">
        <v>325</v>
      </c>
    </row>
    <row r="198" spans="1:16380" ht="41.4" hidden="1">
      <c r="A198" s="88">
        <v>3.2</v>
      </c>
      <c r="B198" s="88" t="s">
        <v>826</v>
      </c>
      <c r="C198" s="88" t="s">
        <v>58</v>
      </c>
      <c r="D198" s="171" t="s">
        <v>100</v>
      </c>
      <c r="E198" s="7" t="s">
        <v>59</v>
      </c>
      <c r="F198" s="27">
        <v>1</v>
      </c>
      <c r="G198" s="103" t="s">
        <v>827</v>
      </c>
      <c r="H198" s="101">
        <v>27.33</v>
      </c>
      <c r="I198" s="101" t="s">
        <v>828</v>
      </c>
      <c r="J198" s="88">
        <v>2</v>
      </c>
      <c r="K198" s="88"/>
      <c r="L198" s="88" t="s">
        <v>491</v>
      </c>
      <c r="M198" s="88" t="s">
        <v>196</v>
      </c>
      <c r="N198" s="88" t="s">
        <v>829</v>
      </c>
      <c r="O198" s="90">
        <v>122.411</v>
      </c>
      <c r="P198" s="90">
        <f>O198*1.2</f>
        <v>146.89320000000001</v>
      </c>
      <c r="Q198" s="88"/>
      <c r="R198" s="88"/>
      <c r="S198" s="88"/>
      <c r="T198" s="88"/>
      <c r="U198" s="88" t="s">
        <v>724</v>
      </c>
      <c r="V198" s="88" t="s">
        <v>58</v>
      </c>
      <c r="W198" s="88" t="s">
        <v>486</v>
      </c>
      <c r="X198" s="91">
        <v>43745</v>
      </c>
      <c r="Y198" s="91">
        <f>X198+45</f>
        <v>43790</v>
      </c>
      <c r="Z198" s="88"/>
      <c r="AA198" s="88"/>
      <c r="AB198" s="88"/>
      <c r="AC198" s="88"/>
      <c r="AD198" s="88" t="str">
        <f t="shared" si="79"/>
        <v>Поставка арматуры линейной</v>
      </c>
      <c r="AE198" s="88"/>
      <c r="AF198" s="172">
        <v>796</v>
      </c>
      <c r="AG198" s="100" t="s">
        <v>64</v>
      </c>
      <c r="AH198" s="100">
        <v>4801</v>
      </c>
      <c r="AI198" s="119">
        <v>93000000000</v>
      </c>
      <c r="AJ198" s="174" t="s">
        <v>65</v>
      </c>
      <c r="AK198" s="112">
        <f t="shared" si="80"/>
        <v>43810</v>
      </c>
      <c r="AL198" s="112">
        <v>43840</v>
      </c>
      <c r="AM198" s="175">
        <f>AL198+30</f>
        <v>43870</v>
      </c>
      <c r="AN198" s="88">
        <v>2020</v>
      </c>
      <c r="AO198" s="88"/>
      <c r="AP198" s="88"/>
      <c r="AQ198" s="88"/>
      <c r="AR198" s="88"/>
      <c r="AS198" s="88"/>
      <c r="AT198" s="88"/>
      <c r="AU198" s="88"/>
      <c r="AV198" s="88"/>
      <c r="AW198" s="88"/>
      <c r="AX198" s="8" t="s">
        <v>820</v>
      </c>
      <c r="AY198" s="154">
        <v>326</v>
      </c>
    </row>
    <row r="199" spans="1:16380" ht="41.4" hidden="1">
      <c r="A199" s="7" t="s">
        <v>101</v>
      </c>
      <c r="B199" s="27" t="s">
        <v>830</v>
      </c>
      <c r="C199" s="6" t="s">
        <v>58</v>
      </c>
      <c r="D199" s="6" t="s">
        <v>100</v>
      </c>
      <c r="E199" s="8" t="s">
        <v>59</v>
      </c>
      <c r="F199" s="20">
        <v>1</v>
      </c>
      <c r="G199" s="8" t="s">
        <v>831</v>
      </c>
      <c r="H199" s="9">
        <v>20</v>
      </c>
      <c r="I199" s="9" t="s">
        <v>832</v>
      </c>
      <c r="J199" s="7">
        <v>2</v>
      </c>
      <c r="K199" s="88"/>
      <c r="L199" s="20" t="s">
        <v>97</v>
      </c>
      <c r="M199" s="12" t="s">
        <v>196</v>
      </c>
      <c r="N199" s="20" t="s">
        <v>62</v>
      </c>
      <c r="O199" s="35">
        <v>113.55500000000001</v>
      </c>
      <c r="P199" s="38">
        <f t="shared" ref="P199" si="83">O199*1.2</f>
        <v>136.26599999999999</v>
      </c>
      <c r="Q199" s="88"/>
      <c r="R199" s="88"/>
      <c r="S199" s="88"/>
      <c r="T199" s="88"/>
      <c r="U199" s="7" t="s">
        <v>485</v>
      </c>
      <c r="V199" s="6" t="s">
        <v>58</v>
      </c>
      <c r="W199" s="20" t="s">
        <v>486</v>
      </c>
      <c r="X199" s="29">
        <v>43748</v>
      </c>
      <c r="Y199" s="29">
        <f t="shared" ref="Y199" si="84">X199+45</f>
        <v>43793</v>
      </c>
      <c r="Z199" s="88"/>
      <c r="AA199" s="88"/>
      <c r="AB199" s="88"/>
      <c r="AC199" s="88"/>
      <c r="AD199" s="8" t="str">
        <f t="shared" si="79"/>
        <v>Поставка продукции химической</v>
      </c>
      <c r="AE199" s="7"/>
      <c r="AF199" s="7">
        <v>166</v>
      </c>
      <c r="AG199" s="7" t="s">
        <v>77</v>
      </c>
      <c r="AH199" s="7">
        <v>242.07</v>
      </c>
      <c r="AI199" s="7">
        <v>93000000000</v>
      </c>
      <c r="AJ199" s="6" t="s">
        <v>65</v>
      </c>
      <c r="AK199" s="19">
        <f t="shared" si="80"/>
        <v>43813</v>
      </c>
      <c r="AL199" s="19">
        <v>43840</v>
      </c>
      <c r="AM199" s="29">
        <f>AL199+30</f>
        <v>43870</v>
      </c>
      <c r="AN199" s="10" t="s">
        <v>99</v>
      </c>
      <c r="AO199" s="88"/>
      <c r="AP199" s="88"/>
      <c r="AQ199" s="88"/>
      <c r="AR199" s="88"/>
      <c r="AS199" s="88"/>
      <c r="AT199" s="88"/>
      <c r="AU199" s="88"/>
      <c r="AV199" s="88"/>
      <c r="AW199" s="88"/>
      <c r="AX199" s="8" t="s">
        <v>820</v>
      </c>
      <c r="AY199" s="154">
        <v>327</v>
      </c>
    </row>
    <row r="200" spans="1:16380" ht="102" hidden="1" customHeight="1">
      <c r="A200" s="88">
        <v>4.0999999999999996</v>
      </c>
      <c r="B200" s="88" t="s">
        <v>840</v>
      </c>
      <c r="C200" s="147" t="s">
        <v>58</v>
      </c>
      <c r="D200" s="147" t="s">
        <v>240</v>
      </c>
      <c r="E200" s="128" t="s">
        <v>241</v>
      </c>
      <c r="F200" s="180">
        <v>1</v>
      </c>
      <c r="G200" s="182" t="s">
        <v>839</v>
      </c>
      <c r="H200" s="182" t="s">
        <v>263</v>
      </c>
      <c r="I200" s="183" t="s">
        <v>264</v>
      </c>
      <c r="J200" s="180">
        <v>1</v>
      </c>
      <c r="K200" s="88"/>
      <c r="L200" s="182" t="s">
        <v>491</v>
      </c>
      <c r="M200" s="182" t="s">
        <v>196</v>
      </c>
      <c r="N200" s="182" t="s">
        <v>836</v>
      </c>
      <c r="O200" s="183">
        <v>436</v>
      </c>
      <c r="P200" s="183">
        <v>436</v>
      </c>
      <c r="Q200" s="88"/>
      <c r="R200" s="88"/>
      <c r="S200" s="88"/>
      <c r="T200" s="88"/>
      <c r="U200" s="182" t="s">
        <v>86</v>
      </c>
      <c r="V200" s="128" t="s">
        <v>58</v>
      </c>
      <c r="W200" s="128" t="s">
        <v>837</v>
      </c>
      <c r="X200" s="185">
        <v>43749</v>
      </c>
      <c r="Y200" s="185">
        <f>X200+45</f>
        <v>43794</v>
      </c>
      <c r="Z200" s="88"/>
      <c r="AA200" s="88"/>
      <c r="AB200" s="88"/>
      <c r="AC200" s="88"/>
      <c r="AD200" s="92" t="str">
        <f t="shared" si="79"/>
        <v xml:space="preserve">Оказание услуг по передаче неисключительного права на использование программного обеспечения 1С:Предприятие 8 ПРОФ. ERP Управление предприятием 2 </v>
      </c>
      <c r="AE200" s="125" t="s">
        <v>252</v>
      </c>
      <c r="AF200" s="181">
        <v>796</v>
      </c>
      <c r="AG200" s="125" t="s">
        <v>508</v>
      </c>
      <c r="AH200" s="186">
        <v>1</v>
      </c>
      <c r="AI200" s="181">
        <v>93000000000</v>
      </c>
      <c r="AJ200" s="187" t="s">
        <v>65</v>
      </c>
      <c r="AK200" s="188">
        <f>Y200+20</f>
        <v>43814</v>
      </c>
      <c r="AL200" s="188">
        <v>43814</v>
      </c>
      <c r="AM200" s="188">
        <v>43830</v>
      </c>
      <c r="AN200" s="181">
        <v>2019</v>
      </c>
      <c r="AO200" s="88"/>
      <c r="AP200" s="88"/>
      <c r="AQ200" s="88"/>
      <c r="AR200" s="88"/>
      <c r="AS200" s="88"/>
      <c r="AT200" s="88"/>
      <c r="AU200" s="88"/>
      <c r="AV200" s="88"/>
      <c r="AW200" s="88"/>
      <c r="AX200" s="8" t="s">
        <v>838</v>
      </c>
      <c r="AY200" s="154">
        <v>328</v>
      </c>
    </row>
    <row r="201" spans="1:16380" ht="87" hidden="1" customHeight="1">
      <c r="A201" s="88">
        <v>4.0999999999999996</v>
      </c>
      <c r="B201" s="88" t="s">
        <v>841</v>
      </c>
      <c r="C201" s="147" t="s">
        <v>58</v>
      </c>
      <c r="D201" s="147" t="s">
        <v>240</v>
      </c>
      <c r="E201" s="128" t="s">
        <v>241</v>
      </c>
      <c r="F201" s="181">
        <v>1</v>
      </c>
      <c r="G201" s="125" t="s">
        <v>835</v>
      </c>
      <c r="H201" s="125" t="s">
        <v>263</v>
      </c>
      <c r="I201" s="125" t="s">
        <v>264</v>
      </c>
      <c r="J201" s="181">
        <v>1</v>
      </c>
      <c r="K201" s="88"/>
      <c r="L201" s="125" t="s">
        <v>491</v>
      </c>
      <c r="M201" s="125" t="s">
        <v>196</v>
      </c>
      <c r="N201" s="125" t="s">
        <v>202</v>
      </c>
      <c r="O201" s="184">
        <v>331.60399999999998</v>
      </c>
      <c r="P201" s="184">
        <v>331.60399999999998</v>
      </c>
      <c r="Q201" s="88"/>
      <c r="R201" s="88"/>
      <c r="S201" s="88"/>
      <c r="T201" s="88"/>
      <c r="U201" s="125" t="s">
        <v>86</v>
      </c>
      <c r="V201" s="128" t="s">
        <v>58</v>
      </c>
      <c r="W201" s="128" t="s">
        <v>837</v>
      </c>
      <c r="X201" s="185">
        <v>43749</v>
      </c>
      <c r="Y201" s="185">
        <f>X201+45</f>
        <v>43794</v>
      </c>
      <c r="Z201" s="88"/>
      <c r="AA201" s="88"/>
      <c r="AB201" s="88"/>
      <c r="AC201" s="88"/>
      <c r="AD201" s="92" t="str">
        <f t="shared" si="79"/>
        <v>Оказание услуг по передаче неисключительного права на использование программного обеспечения Microsoft Office Standard 2019 SNGL OLV NL</v>
      </c>
      <c r="AE201" s="125" t="s">
        <v>252</v>
      </c>
      <c r="AF201" s="181">
        <v>796</v>
      </c>
      <c r="AG201" s="125" t="s">
        <v>508</v>
      </c>
      <c r="AH201" s="181">
        <v>1</v>
      </c>
      <c r="AI201" s="181">
        <v>93000000000</v>
      </c>
      <c r="AJ201" s="187" t="s">
        <v>65</v>
      </c>
      <c r="AK201" s="188">
        <f>Y201+20</f>
        <v>43814</v>
      </c>
      <c r="AL201" s="188">
        <v>43814</v>
      </c>
      <c r="AM201" s="188">
        <v>43830</v>
      </c>
      <c r="AN201" s="181">
        <v>2019</v>
      </c>
      <c r="AO201" s="88"/>
      <c r="AP201" s="88"/>
      <c r="AQ201" s="88"/>
      <c r="AR201" s="88"/>
      <c r="AS201" s="88"/>
      <c r="AT201" s="88"/>
      <c r="AU201" s="88"/>
      <c r="AV201" s="88"/>
      <c r="AW201" s="88"/>
      <c r="AX201" s="8" t="s">
        <v>838</v>
      </c>
      <c r="AY201" s="154">
        <v>329</v>
      </c>
    </row>
    <row r="202" spans="1:16380" ht="41.4" hidden="1">
      <c r="A202" s="88">
        <v>3.2</v>
      </c>
      <c r="B202" s="88" t="s">
        <v>842</v>
      </c>
      <c r="C202" s="88" t="s">
        <v>58</v>
      </c>
      <c r="D202" s="171" t="s">
        <v>100</v>
      </c>
      <c r="E202" s="7" t="s">
        <v>59</v>
      </c>
      <c r="F202" s="27">
        <v>1</v>
      </c>
      <c r="G202" s="103" t="s">
        <v>843</v>
      </c>
      <c r="H202" s="101">
        <v>27.3</v>
      </c>
      <c r="I202" s="101" t="s">
        <v>103</v>
      </c>
      <c r="J202" s="88">
        <v>1</v>
      </c>
      <c r="K202" s="88"/>
      <c r="L202" s="88" t="s">
        <v>491</v>
      </c>
      <c r="M202" s="88" t="s">
        <v>196</v>
      </c>
      <c r="N202" s="88" t="s">
        <v>829</v>
      </c>
      <c r="O202" s="90">
        <v>174.40700000000001</v>
      </c>
      <c r="P202" s="90">
        <v>209.2884</v>
      </c>
      <c r="Q202" s="88"/>
      <c r="R202" s="88"/>
      <c r="S202" s="88"/>
      <c r="T202" s="91"/>
      <c r="U202" s="88" t="s">
        <v>724</v>
      </c>
      <c r="V202" s="88" t="s">
        <v>58</v>
      </c>
      <c r="W202" s="88" t="s">
        <v>486</v>
      </c>
      <c r="X202" s="91">
        <v>43756</v>
      </c>
      <c r="Y202" s="91">
        <f>X202+45</f>
        <v>43801</v>
      </c>
      <c r="Z202" s="92"/>
      <c r="AA202" s="88"/>
      <c r="AB202" s="172"/>
      <c r="AC202" s="100"/>
      <c r="AD202" s="92" t="str">
        <f t="shared" si="79"/>
        <v>Поставка арматуры к СИП 6-35 кВ</v>
      </c>
      <c r="AE202" s="88"/>
      <c r="AF202" s="172">
        <v>796</v>
      </c>
      <c r="AG202" s="100" t="s">
        <v>64</v>
      </c>
      <c r="AH202" s="100">
        <v>473</v>
      </c>
      <c r="AI202" s="119">
        <v>93000000000</v>
      </c>
      <c r="AJ202" s="174" t="s">
        <v>65</v>
      </c>
      <c r="AK202" s="112">
        <f t="shared" ref="AK202" si="85">Y202+20</f>
        <v>43821</v>
      </c>
      <c r="AL202" s="112">
        <v>43840</v>
      </c>
      <c r="AM202" s="175">
        <f>AL202+30</f>
        <v>43870</v>
      </c>
      <c r="AN202" s="88">
        <v>2020</v>
      </c>
      <c r="AO202" s="88"/>
      <c r="AP202" s="88"/>
      <c r="AQ202" s="88"/>
      <c r="AR202" s="88"/>
      <c r="AS202" s="88"/>
      <c r="AT202" s="88"/>
      <c r="AU202" s="117"/>
      <c r="AV202" s="117"/>
      <c r="AW202" s="117"/>
      <c r="AX202" s="8" t="s">
        <v>838</v>
      </c>
      <c r="AY202" s="154">
        <v>330</v>
      </c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  <c r="AMK202" s="1"/>
      <c r="AML202" s="1"/>
      <c r="AMM202" s="1"/>
      <c r="AMN202" s="1"/>
      <c r="AMO202" s="1"/>
      <c r="AMP202" s="1"/>
      <c r="AMQ202" s="1"/>
      <c r="AMR202" s="1"/>
      <c r="AMS202" s="1"/>
      <c r="AMT202" s="1"/>
      <c r="AMU202" s="1"/>
      <c r="AMV202" s="1"/>
      <c r="AMW202" s="1"/>
      <c r="AMX202" s="1"/>
      <c r="AMY202" s="1"/>
      <c r="AMZ202" s="1"/>
      <c r="ANA202" s="1"/>
      <c r="ANB202" s="1"/>
      <c r="ANC202" s="1"/>
      <c r="AND202" s="1"/>
      <c r="ANE202" s="1"/>
      <c r="ANF202" s="1"/>
      <c r="ANG202" s="1"/>
      <c r="ANH202" s="1"/>
      <c r="ANI202" s="1"/>
      <c r="ANJ202" s="1"/>
      <c r="ANK202" s="1"/>
      <c r="ANL202" s="1"/>
      <c r="ANM202" s="1"/>
      <c r="ANN202" s="1"/>
      <c r="ANO202" s="1"/>
      <c r="ANP202" s="1"/>
      <c r="ANQ202" s="1"/>
      <c r="ANR202" s="1"/>
      <c r="ANS202" s="1"/>
      <c r="ANT202" s="1"/>
      <c r="ANU202" s="1"/>
      <c r="ANV202" s="1"/>
      <c r="ANW202" s="1"/>
      <c r="ANX202" s="1"/>
      <c r="ANY202" s="1"/>
      <c r="ANZ202" s="1"/>
      <c r="AOA202" s="1"/>
      <c r="AOB202" s="1"/>
      <c r="AOC202" s="1"/>
      <c r="AOD202" s="1"/>
      <c r="AOE202" s="1"/>
      <c r="AOF202" s="1"/>
      <c r="AOG202" s="1"/>
      <c r="AOH202" s="1"/>
      <c r="AOI202" s="1"/>
      <c r="AOJ202" s="1"/>
      <c r="AOK202" s="1"/>
      <c r="AOL202" s="1"/>
      <c r="AOM202" s="1"/>
      <c r="AON202" s="1"/>
      <c r="AOO202" s="1"/>
      <c r="AOP202" s="1"/>
      <c r="AOQ202" s="1"/>
      <c r="AOR202" s="1"/>
      <c r="AOS202" s="1"/>
      <c r="AOT202" s="1"/>
      <c r="AOU202" s="1"/>
      <c r="AOV202" s="1"/>
      <c r="AOW202" s="1"/>
      <c r="AOX202" s="1"/>
      <c r="AOY202" s="1"/>
      <c r="AOZ202" s="1"/>
      <c r="APA202" s="1"/>
      <c r="APB202" s="1"/>
      <c r="APC202" s="1"/>
      <c r="APD202" s="1"/>
      <c r="APE202" s="1"/>
      <c r="APF202" s="1"/>
      <c r="APG202" s="1"/>
      <c r="APH202" s="1"/>
      <c r="API202" s="1"/>
      <c r="APJ202" s="1"/>
      <c r="APK202" s="1"/>
      <c r="APL202" s="1"/>
      <c r="APM202" s="1"/>
      <c r="APN202" s="1"/>
      <c r="APO202" s="1"/>
      <c r="APP202" s="1"/>
      <c r="APQ202" s="1"/>
      <c r="APR202" s="1"/>
      <c r="APS202" s="1"/>
      <c r="APT202" s="1"/>
      <c r="APU202" s="1"/>
      <c r="APV202" s="1"/>
      <c r="APW202" s="1"/>
      <c r="APX202" s="1"/>
      <c r="APY202" s="1"/>
      <c r="APZ202" s="1"/>
      <c r="AQA202" s="1"/>
      <c r="AQB202" s="1"/>
      <c r="AQC202" s="1"/>
      <c r="AQD202" s="1"/>
      <c r="AQE202" s="1"/>
      <c r="AQF202" s="1"/>
      <c r="AQG202" s="1"/>
      <c r="AQH202" s="1"/>
      <c r="AQI202" s="1"/>
      <c r="AQJ202" s="1"/>
      <c r="AQK202" s="1"/>
      <c r="AQL202" s="1"/>
      <c r="AQM202" s="1"/>
      <c r="AQN202" s="1"/>
      <c r="AQO202" s="1"/>
      <c r="AQP202" s="1"/>
      <c r="AQQ202" s="1"/>
      <c r="AQR202" s="1"/>
      <c r="AQS202" s="1"/>
      <c r="AQT202" s="1"/>
      <c r="AQU202" s="1"/>
      <c r="AQV202" s="1"/>
      <c r="AQW202" s="1"/>
      <c r="AQX202" s="1"/>
      <c r="AQY202" s="1"/>
      <c r="AQZ202" s="1"/>
      <c r="ARA202" s="1"/>
      <c r="ARB202" s="1"/>
      <c r="ARC202" s="1"/>
      <c r="ARD202" s="1"/>
      <c r="ARE202" s="1"/>
      <c r="ARF202" s="1"/>
      <c r="ARG202" s="1"/>
      <c r="ARH202" s="1"/>
      <c r="ARI202" s="1"/>
      <c r="ARJ202" s="1"/>
      <c r="ARK202" s="1"/>
      <c r="ARL202" s="1"/>
      <c r="ARM202" s="1"/>
      <c r="ARN202" s="1"/>
      <c r="ARO202" s="1"/>
      <c r="ARP202" s="1"/>
      <c r="ARQ202" s="1"/>
      <c r="ARR202" s="1"/>
      <c r="ARS202" s="1"/>
      <c r="ART202" s="1"/>
      <c r="ARU202" s="1"/>
      <c r="ARV202" s="1"/>
      <c r="ARW202" s="1"/>
      <c r="ARX202" s="1"/>
      <c r="ARY202" s="1"/>
      <c r="ARZ202" s="1"/>
      <c r="ASA202" s="1"/>
      <c r="ASB202" s="1"/>
      <c r="ASC202" s="1"/>
      <c r="ASD202" s="1"/>
      <c r="ASE202" s="1"/>
      <c r="ASF202" s="1"/>
      <c r="ASG202" s="1"/>
      <c r="ASH202" s="1"/>
      <c r="ASI202" s="1"/>
      <c r="ASJ202" s="1"/>
      <c r="ASK202" s="1"/>
      <c r="ASL202" s="1"/>
      <c r="ASM202" s="1"/>
      <c r="ASN202" s="1"/>
      <c r="ASO202" s="1"/>
      <c r="ASP202" s="1"/>
      <c r="ASQ202" s="1"/>
      <c r="ASR202" s="1"/>
      <c r="ASS202" s="1"/>
      <c r="AST202" s="1"/>
      <c r="ASU202" s="1"/>
      <c r="ASV202" s="1"/>
      <c r="ASW202" s="1"/>
      <c r="ASX202" s="1"/>
      <c r="ASY202" s="1"/>
      <c r="ASZ202" s="1"/>
      <c r="ATA202" s="1"/>
      <c r="ATB202" s="1"/>
      <c r="ATC202" s="1"/>
      <c r="ATD202" s="1"/>
      <c r="ATE202" s="1"/>
      <c r="ATF202" s="1"/>
      <c r="ATG202" s="1"/>
      <c r="ATH202" s="1"/>
      <c r="ATI202" s="1"/>
      <c r="ATJ202" s="1"/>
      <c r="ATK202" s="1"/>
      <c r="ATL202" s="1"/>
      <c r="ATM202" s="1"/>
      <c r="ATN202" s="1"/>
      <c r="ATO202" s="1"/>
      <c r="ATP202" s="1"/>
      <c r="ATQ202" s="1"/>
      <c r="ATR202" s="1"/>
      <c r="ATS202" s="1"/>
      <c r="ATT202" s="1"/>
      <c r="ATU202" s="1"/>
      <c r="ATV202" s="1"/>
      <c r="ATW202" s="1"/>
      <c r="ATX202" s="1"/>
      <c r="ATY202" s="1"/>
      <c r="ATZ202" s="1"/>
      <c r="AUA202" s="1"/>
      <c r="AUB202" s="1"/>
      <c r="AUC202" s="1"/>
      <c r="AUD202" s="1"/>
      <c r="AUE202" s="1"/>
      <c r="AUF202" s="1"/>
      <c r="AUG202" s="1"/>
      <c r="AUH202" s="1"/>
      <c r="AUI202" s="1"/>
      <c r="AUJ202" s="1"/>
      <c r="AUK202" s="1"/>
      <c r="AUL202" s="1"/>
      <c r="AUM202" s="1"/>
      <c r="AUN202" s="1"/>
      <c r="AUO202" s="1"/>
      <c r="AUP202" s="1"/>
      <c r="AUQ202" s="1"/>
      <c r="AUR202" s="1"/>
      <c r="AUS202" s="1"/>
      <c r="AUT202" s="1"/>
      <c r="AUU202" s="1"/>
      <c r="AUV202" s="1"/>
      <c r="AUW202" s="1"/>
      <c r="AUX202" s="1"/>
      <c r="AUY202" s="1"/>
      <c r="AUZ202" s="1"/>
      <c r="AVA202" s="1"/>
      <c r="AVB202" s="1"/>
      <c r="AVC202" s="1"/>
      <c r="AVD202" s="1"/>
      <c r="AVE202" s="1"/>
      <c r="AVF202" s="1"/>
      <c r="AVG202" s="1"/>
      <c r="AVH202" s="1"/>
      <c r="AVI202" s="1"/>
      <c r="AVJ202" s="1"/>
      <c r="AVK202" s="1"/>
      <c r="AVL202" s="1"/>
      <c r="AVM202" s="1"/>
      <c r="AVN202" s="1"/>
      <c r="AVO202" s="1"/>
      <c r="AVP202" s="1"/>
      <c r="AVQ202" s="1"/>
      <c r="AVR202" s="1"/>
      <c r="AVS202" s="1"/>
      <c r="AVT202" s="1"/>
      <c r="AVU202" s="1"/>
      <c r="AVV202" s="1"/>
      <c r="AVW202" s="1"/>
      <c r="AVX202" s="1"/>
      <c r="AVY202" s="1"/>
      <c r="AVZ202" s="1"/>
      <c r="AWA202" s="1"/>
      <c r="AWB202" s="1"/>
      <c r="AWC202" s="1"/>
      <c r="AWD202" s="1"/>
      <c r="AWE202" s="1"/>
      <c r="AWF202" s="1"/>
      <c r="AWG202" s="1"/>
      <c r="AWH202" s="1"/>
      <c r="AWI202" s="1"/>
      <c r="AWJ202" s="1"/>
      <c r="AWK202" s="1"/>
      <c r="AWL202" s="1"/>
      <c r="AWM202" s="1"/>
      <c r="AWN202" s="1"/>
      <c r="AWO202" s="1"/>
      <c r="AWP202" s="1"/>
      <c r="AWQ202" s="1"/>
      <c r="AWR202" s="1"/>
      <c r="AWS202" s="1"/>
      <c r="AWT202" s="1"/>
      <c r="AWU202" s="1"/>
      <c r="AWV202" s="1"/>
      <c r="AWW202" s="1"/>
      <c r="AWX202" s="1"/>
      <c r="AWY202" s="1"/>
      <c r="AWZ202" s="1"/>
      <c r="AXA202" s="1"/>
      <c r="AXB202" s="1"/>
      <c r="AXC202" s="1"/>
      <c r="AXD202" s="1"/>
      <c r="AXE202" s="1"/>
      <c r="AXF202" s="1"/>
      <c r="AXG202" s="1"/>
      <c r="AXH202" s="1"/>
      <c r="AXI202" s="1"/>
      <c r="AXJ202" s="1"/>
      <c r="AXK202" s="1"/>
      <c r="AXL202" s="1"/>
      <c r="AXM202" s="1"/>
      <c r="AXN202" s="1"/>
      <c r="AXO202" s="1"/>
      <c r="AXP202" s="1"/>
      <c r="AXQ202" s="1"/>
      <c r="AXR202" s="1"/>
      <c r="AXS202" s="1"/>
      <c r="AXT202" s="1"/>
      <c r="AXU202" s="1"/>
      <c r="AXV202" s="1"/>
      <c r="AXW202" s="1"/>
      <c r="AXX202" s="1"/>
      <c r="AXY202" s="1"/>
      <c r="AXZ202" s="1"/>
      <c r="AYA202" s="1"/>
      <c r="AYB202" s="1"/>
      <c r="AYC202" s="1"/>
      <c r="AYD202" s="1"/>
      <c r="AYE202" s="1"/>
      <c r="AYF202" s="1"/>
      <c r="AYG202" s="1"/>
      <c r="AYH202" s="1"/>
      <c r="AYI202" s="1"/>
      <c r="AYJ202" s="1"/>
      <c r="AYK202" s="1"/>
      <c r="AYL202" s="1"/>
      <c r="AYM202" s="1"/>
      <c r="AYN202" s="1"/>
      <c r="AYO202" s="1"/>
      <c r="AYP202" s="1"/>
      <c r="AYQ202" s="1"/>
      <c r="AYR202" s="1"/>
      <c r="AYS202" s="1"/>
      <c r="AYT202" s="1"/>
      <c r="AYU202" s="1"/>
      <c r="AYV202" s="1"/>
      <c r="AYW202" s="1"/>
      <c r="AYX202" s="1"/>
      <c r="AYY202" s="1"/>
      <c r="AYZ202" s="1"/>
      <c r="AZA202" s="1"/>
      <c r="AZB202" s="1"/>
      <c r="AZC202" s="1"/>
      <c r="AZD202" s="1"/>
      <c r="AZE202" s="1"/>
      <c r="AZF202" s="1"/>
      <c r="AZG202" s="1"/>
      <c r="AZH202" s="1"/>
      <c r="AZI202" s="1"/>
      <c r="AZJ202" s="1"/>
      <c r="AZK202" s="1"/>
      <c r="AZL202" s="1"/>
      <c r="AZM202" s="1"/>
      <c r="AZN202" s="1"/>
      <c r="AZO202" s="1"/>
      <c r="AZP202" s="1"/>
      <c r="AZQ202" s="1"/>
      <c r="AZR202" s="1"/>
      <c r="AZS202" s="1"/>
      <c r="AZT202" s="1"/>
      <c r="AZU202" s="1"/>
      <c r="AZV202" s="1"/>
      <c r="AZW202" s="1"/>
      <c r="AZX202" s="1"/>
      <c r="AZY202" s="1"/>
      <c r="AZZ202" s="1"/>
      <c r="BAA202" s="1"/>
      <c r="BAB202" s="1"/>
      <c r="BAC202" s="1"/>
      <c r="BAD202" s="1"/>
      <c r="BAE202" s="1"/>
      <c r="BAF202" s="1"/>
      <c r="BAG202" s="1"/>
      <c r="BAH202" s="1"/>
      <c r="BAI202" s="1"/>
      <c r="BAJ202" s="1"/>
      <c r="BAK202" s="1"/>
      <c r="BAL202" s="1"/>
      <c r="BAM202" s="1"/>
      <c r="BAN202" s="1"/>
      <c r="BAO202" s="1"/>
      <c r="BAP202" s="1"/>
      <c r="BAQ202" s="1"/>
      <c r="BAR202" s="1"/>
      <c r="BAS202" s="1"/>
      <c r="BAT202" s="1"/>
      <c r="BAU202" s="1"/>
      <c r="BAV202" s="1"/>
      <c r="BAW202" s="1"/>
      <c r="BAX202" s="1"/>
      <c r="BAY202" s="1"/>
      <c r="BAZ202" s="1"/>
      <c r="BBA202" s="1"/>
      <c r="BBB202" s="1"/>
      <c r="BBC202" s="1"/>
      <c r="BBD202" s="1"/>
      <c r="BBE202" s="1"/>
      <c r="BBF202" s="1"/>
      <c r="BBG202" s="1"/>
      <c r="BBH202" s="1"/>
      <c r="BBI202" s="1"/>
      <c r="BBJ202" s="1"/>
      <c r="BBK202" s="1"/>
      <c r="BBL202" s="1"/>
      <c r="BBM202" s="1"/>
      <c r="BBN202" s="1"/>
      <c r="BBO202" s="1"/>
      <c r="BBP202" s="1"/>
      <c r="BBQ202" s="1"/>
      <c r="BBR202" s="1"/>
      <c r="BBS202" s="1"/>
      <c r="BBT202" s="1"/>
      <c r="BBU202" s="1"/>
      <c r="BBV202" s="1"/>
      <c r="BBW202" s="1"/>
      <c r="BBX202" s="1"/>
      <c r="BBY202" s="1"/>
      <c r="BBZ202" s="1"/>
      <c r="BCA202" s="1"/>
      <c r="BCB202" s="1"/>
      <c r="BCC202" s="1"/>
      <c r="BCD202" s="1"/>
      <c r="BCE202" s="1"/>
      <c r="BCF202" s="1"/>
      <c r="BCG202" s="1"/>
      <c r="BCH202" s="1"/>
      <c r="BCI202" s="1"/>
      <c r="BCJ202" s="1"/>
      <c r="BCK202" s="1"/>
      <c r="BCL202" s="1"/>
      <c r="BCM202" s="1"/>
      <c r="BCN202" s="1"/>
      <c r="BCO202" s="1"/>
      <c r="BCP202" s="1"/>
      <c r="BCQ202" s="1"/>
      <c r="BCR202" s="1"/>
      <c r="BCS202" s="1"/>
      <c r="BCT202" s="1"/>
      <c r="BCU202" s="1"/>
      <c r="BCV202" s="1"/>
      <c r="BCW202" s="1"/>
      <c r="BCX202" s="1"/>
      <c r="BCY202" s="1"/>
      <c r="BCZ202" s="1"/>
      <c r="BDA202" s="1"/>
      <c r="BDB202" s="1"/>
      <c r="BDC202" s="1"/>
      <c r="BDD202" s="1"/>
      <c r="BDE202" s="1"/>
      <c r="BDF202" s="1"/>
      <c r="BDG202" s="1"/>
      <c r="BDH202" s="1"/>
      <c r="BDI202" s="1"/>
      <c r="BDJ202" s="1"/>
      <c r="BDK202" s="1"/>
      <c r="BDL202" s="1"/>
      <c r="BDM202" s="1"/>
      <c r="BDN202" s="1"/>
      <c r="BDO202" s="1"/>
      <c r="BDP202" s="1"/>
      <c r="BDQ202" s="1"/>
      <c r="BDR202" s="1"/>
      <c r="BDS202" s="1"/>
      <c r="BDT202" s="1"/>
      <c r="BDU202" s="1"/>
      <c r="BDV202" s="1"/>
      <c r="BDW202" s="1"/>
      <c r="BDX202" s="1"/>
      <c r="BDY202" s="1"/>
      <c r="BDZ202" s="1"/>
      <c r="BEA202" s="1"/>
      <c r="BEB202" s="1"/>
      <c r="BEC202" s="1"/>
      <c r="BED202" s="1"/>
      <c r="BEE202" s="1"/>
      <c r="BEF202" s="1"/>
      <c r="BEG202" s="1"/>
      <c r="BEH202" s="1"/>
      <c r="BEI202" s="1"/>
      <c r="BEJ202" s="1"/>
      <c r="BEK202" s="1"/>
      <c r="BEL202" s="1"/>
      <c r="BEM202" s="1"/>
      <c r="BEN202" s="1"/>
      <c r="BEO202" s="1"/>
      <c r="BEP202" s="1"/>
      <c r="BEQ202" s="1"/>
      <c r="BER202" s="1"/>
      <c r="BES202" s="1"/>
      <c r="BET202" s="1"/>
      <c r="BEU202" s="1"/>
      <c r="BEV202" s="1"/>
      <c r="BEW202" s="1"/>
      <c r="BEX202" s="1"/>
      <c r="BEY202" s="1"/>
      <c r="BEZ202" s="1"/>
      <c r="BFA202" s="1"/>
      <c r="BFB202" s="1"/>
      <c r="BFC202" s="1"/>
      <c r="BFD202" s="1"/>
      <c r="BFE202" s="1"/>
      <c r="BFF202" s="1"/>
      <c r="BFG202" s="1"/>
      <c r="BFH202" s="1"/>
      <c r="BFI202" s="1"/>
      <c r="BFJ202" s="1"/>
      <c r="BFK202" s="1"/>
      <c r="BFL202" s="1"/>
      <c r="BFM202" s="1"/>
      <c r="BFN202" s="1"/>
      <c r="BFO202" s="1"/>
      <c r="BFP202" s="1"/>
      <c r="BFQ202" s="1"/>
      <c r="BFR202" s="1"/>
      <c r="BFS202" s="1"/>
      <c r="BFT202" s="1"/>
      <c r="BFU202" s="1"/>
      <c r="BFV202" s="1"/>
      <c r="BFW202" s="1"/>
      <c r="BFX202" s="1"/>
      <c r="BFY202" s="1"/>
      <c r="BFZ202" s="1"/>
      <c r="BGA202" s="1"/>
      <c r="BGB202" s="1"/>
      <c r="BGC202" s="1"/>
      <c r="BGD202" s="1"/>
      <c r="BGE202" s="1"/>
      <c r="BGF202" s="1"/>
      <c r="BGG202" s="1"/>
      <c r="BGH202" s="1"/>
      <c r="BGI202" s="1"/>
      <c r="BGJ202" s="1"/>
      <c r="BGK202" s="1"/>
      <c r="BGL202" s="1"/>
      <c r="BGM202" s="1"/>
      <c r="BGN202" s="1"/>
      <c r="BGO202" s="1"/>
      <c r="BGP202" s="1"/>
      <c r="BGQ202" s="1"/>
      <c r="BGR202" s="1"/>
      <c r="BGS202" s="1"/>
      <c r="BGT202" s="1"/>
      <c r="BGU202" s="1"/>
      <c r="BGV202" s="1"/>
      <c r="BGW202" s="1"/>
      <c r="BGX202" s="1"/>
      <c r="BGY202" s="1"/>
      <c r="BGZ202" s="1"/>
      <c r="BHA202" s="1"/>
      <c r="BHB202" s="1"/>
      <c r="BHC202" s="1"/>
      <c r="BHD202" s="1"/>
      <c r="BHE202" s="1"/>
      <c r="BHF202" s="1"/>
      <c r="BHG202" s="1"/>
      <c r="BHH202" s="1"/>
      <c r="BHI202" s="1"/>
      <c r="BHJ202" s="1"/>
      <c r="BHK202" s="1"/>
      <c r="BHL202" s="1"/>
      <c r="BHM202" s="1"/>
      <c r="BHN202" s="1"/>
      <c r="BHO202" s="1"/>
      <c r="BHP202" s="1"/>
      <c r="BHQ202" s="1"/>
      <c r="BHR202" s="1"/>
      <c r="BHS202" s="1"/>
      <c r="BHT202" s="1"/>
      <c r="BHU202" s="1"/>
      <c r="BHV202" s="1"/>
      <c r="BHW202" s="1"/>
      <c r="BHX202" s="1"/>
      <c r="BHY202" s="1"/>
      <c r="BHZ202" s="1"/>
      <c r="BIA202" s="1"/>
      <c r="BIB202" s="1"/>
      <c r="BIC202" s="1"/>
      <c r="BID202" s="1"/>
      <c r="BIE202" s="1"/>
      <c r="BIF202" s="1"/>
      <c r="BIG202" s="1"/>
      <c r="BIH202" s="1"/>
      <c r="BII202" s="1"/>
      <c r="BIJ202" s="1"/>
      <c r="BIK202" s="1"/>
      <c r="BIL202" s="1"/>
      <c r="BIM202" s="1"/>
      <c r="BIN202" s="1"/>
      <c r="BIO202" s="1"/>
      <c r="BIP202" s="1"/>
      <c r="BIQ202" s="1"/>
      <c r="BIR202" s="1"/>
      <c r="BIS202" s="1"/>
      <c r="BIT202" s="1"/>
      <c r="BIU202" s="1"/>
      <c r="BIV202" s="1"/>
      <c r="BIW202" s="1"/>
      <c r="BIX202" s="1"/>
      <c r="BIY202" s="1"/>
      <c r="BIZ202" s="1"/>
      <c r="BJA202" s="1"/>
      <c r="BJB202" s="1"/>
      <c r="BJC202" s="1"/>
      <c r="BJD202" s="1"/>
      <c r="BJE202" s="1"/>
      <c r="BJF202" s="1"/>
      <c r="BJG202" s="1"/>
      <c r="BJH202" s="1"/>
      <c r="BJI202" s="1"/>
      <c r="BJJ202" s="1"/>
      <c r="BJK202" s="1"/>
      <c r="BJL202" s="1"/>
      <c r="BJM202" s="1"/>
      <c r="BJN202" s="1"/>
      <c r="BJO202" s="1"/>
      <c r="BJP202" s="1"/>
      <c r="BJQ202" s="1"/>
      <c r="BJR202" s="1"/>
      <c r="BJS202" s="1"/>
      <c r="BJT202" s="1"/>
      <c r="BJU202" s="1"/>
      <c r="BJV202" s="1"/>
      <c r="BJW202" s="1"/>
      <c r="BJX202" s="1"/>
      <c r="BJY202" s="1"/>
      <c r="BJZ202" s="1"/>
      <c r="BKA202" s="1"/>
      <c r="BKB202" s="1"/>
      <c r="BKC202" s="1"/>
      <c r="BKD202" s="1"/>
      <c r="BKE202" s="1"/>
      <c r="BKF202" s="1"/>
      <c r="BKG202" s="1"/>
      <c r="BKH202" s="1"/>
      <c r="BKI202" s="1"/>
      <c r="BKJ202" s="1"/>
      <c r="BKK202" s="1"/>
      <c r="BKL202" s="1"/>
      <c r="BKM202" s="1"/>
      <c r="BKN202" s="1"/>
      <c r="BKO202" s="1"/>
      <c r="BKP202" s="1"/>
      <c r="BKQ202" s="1"/>
      <c r="BKR202" s="1"/>
      <c r="BKS202" s="1"/>
      <c r="BKT202" s="1"/>
      <c r="BKU202" s="1"/>
      <c r="BKV202" s="1"/>
      <c r="BKW202" s="1"/>
      <c r="BKX202" s="1"/>
      <c r="BKY202" s="1"/>
      <c r="BKZ202" s="1"/>
      <c r="BLA202" s="1"/>
      <c r="BLB202" s="1"/>
      <c r="BLC202" s="1"/>
      <c r="BLD202" s="1"/>
      <c r="BLE202" s="1"/>
      <c r="BLF202" s="1"/>
      <c r="BLG202" s="1"/>
      <c r="BLH202" s="1"/>
      <c r="BLI202" s="1"/>
      <c r="BLJ202" s="1"/>
      <c r="BLK202" s="1"/>
      <c r="BLL202" s="1"/>
      <c r="BLM202" s="1"/>
      <c r="BLN202" s="1"/>
      <c r="BLO202" s="1"/>
      <c r="BLP202" s="1"/>
      <c r="BLQ202" s="1"/>
      <c r="BLR202" s="1"/>
      <c r="BLS202" s="1"/>
      <c r="BLT202" s="1"/>
      <c r="BLU202" s="1"/>
      <c r="BLV202" s="1"/>
      <c r="BLW202" s="1"/>
      <c r="BLX202" s="1"/>
      <c r="BLY202" s="1"/>
      <c r="BLZ202" s="1"/>
      <c r="BMA202" s="1"/>
      <c r="BMB202" s="1"/>
      <c r="BMC202" s="1"/>
      <c r="BMD202" s="1"/>
      <c r="BME202" s="1"/>
      <c r="BMF202" s="1"/>
      <c r="BMG202" s="1"/>
      <c r="BMH202" s="1"/>
      <c r="BMI202" s="1"/>
      <c r="BMJ202" s="1"/>
      <c r="BMK202" s="1"/>
      <c r="BML202" s="1"/>
      <c r="BMM202" s="1"/>
      <c r="BMN202" s="1"/>
      <c r="BMO202" s="1"/>
      <c r="BMP202" s="1"/>
      <c r="BMQ202" s="1"/>
      <c r="BMR202" s="1"/>
      <c r="BMS202" s="1"/>
      <c r="BMT202" s="1"/>
      <c r="BMU202" s="1"/>
      <c r="BMV202" s="1"/>
      <c r="BMW202" s="1"/>
      <c r="BMX202" s="1"/>
      <c r="BMY202" s="1"/>
      <c r="BMZ202" s="1"/>
      <c r="BNA202" s="1"/>
      <c r="BNB202" s="1"/>
      <c r="BNC202" s="1"/>
      <c r="BND202" s="1"/>
      <c r="BNE202" s="1"/>
      <c r="BNF202" s="1"/>
      <c r="BNG202" s="1"/>
      <c r="BNH202" s="1"/>
      <c r="BNI202" s="1"/>
      <c r="BNJ202" s="1"/>
      <c r="BNK202" s="1"/>
      <c r="BNL202" s="1"/>
      <c r="BNM202" s="1"/>
      <c r="BNN202" s="1"/>
      <c r="BNO202" s="1"/>
      <c r="BNP202" s="1"/>
      <c r="BNQ202" s="1"/>
      <c r="BNR202" s="1"/>
      <c r="BNS202" s="1"/>
      <c r="BNT202" s="1"/>
      <c r="BNU202" s="1"/>
      <c r="BNV202" s="1"/>
      <c r="BNW202" s="1"/>
      <c r="BNX202" s="1"/>
      <c r="BNY202" s="1"/>
      <c r="BNZ202" s="1"/>
      <c r="BOA202" s="1"/>
      <c r="BOB202" s="1"/>
      <c r="BOC202" s="1"/>
      <c r="BOD202" s="1"/>
      <c r="BOE202" s="1"/>
      <c r="BOF202" s="1"/>
      <c r="BOG202" s="1"/>
      <c r="BOH202" s="1"/>
      <c r="BOI202" s="1"/>
      <c r="BOJ202" s="1"/>
      <c r="BOK202" s="1"/>
      <c r="BOL202" s="1"/>
      <c r="BOM202" s="1"/>
      <c r="BON202" s="1"/>
      <c r="BOO202" s="1"/>
      <c r="BOP202" s="1"/>
      <c r="BOQ202" s="1"/>
      <c r="BOR202" s="1"/>
      <c r="BOS202" s="1"/>
      <c r="BOT202" s="1"/>
      <c r="BOU202" s="1"/>
      <c r="BOV202" s="1"/>
      <c r="BOW202" s="1"/>
      <c r="BOX202" s="1"/>
      <c r="BOY202" s="1"/>
      <c r="BOZ202" s="1"/>
      <c r="BPA202" s="1"/>
      <c r="BPB202" s="1"/>
      <c r="BPC202" s="1"/>
      <c r="BPD202" s="1"/>
      <c r="BPE202" s="1"/>
      <c r="BPF202" s="1"/>
      <c r="BPG202" s="1"/>
      <c r="BPH202" s="1"/>
      <c r="BPI202" s="1"/>
      <c r="BPJ202" s="1"/>
      <c r="BPK202" s="1"/>
      <c r="BPL202" s="1"/>
      <c r="BPM202" s="1"/>
      <c r="BPN202" s="1"/>
      <c r="BPO202" s="1"/>
      <c r="BPP202" s="1"/>
      <c r="BPQ202" s="1"/>
      <c r="BPR202" s="1"/>
      <c r="BPS202" s="1"/>
      <c r="BPT202" s="1"/>
      <c r="BPU202" s="1"/>
      <c r="BPV202" s="1"/>
      <c r="BPW202" s="1"/>
      <c r="BPX202" s="1"/>
      <c r="BPY202" s="1"/>
      <c r="BPZ202" s="1"/>
      <c r="BQA202" s="1"/>
      <c r="BQB202" s="1"/>
      <c r="BQC202" s="1"/>
      <c r="BQD202" s="1"/>
      <c r="BQE202" s="1"/>
      <c r="BQF202" s="1"/>
      <c r="BQG202" s="1"/>
      <c r="BQH202" s="1"/>
      <c r="BQI202" s="1"/>
      <c r="BQJ202" s="1"/>
      <c r="BQK202" s="1"/>
      <c r="BQL202" s="1"/>
      <c r="BQM202" s="1"/>
      <c r="BQN202" s="1"/>
      <c r="BQO202" s="1"/>
      <c r="BQP202" s="1"/>
      <c r="BQQ202" s="1"/>
      <c r="BQR202" s="1"/>
      <c r="BQS202" s="1"/>
      <c r="BQT202" s="1"/>
      <c r="BQU202" s="1"/>
      <c r="BQV202" s="1"/>
      <c r="BQW202" s="1"/>
      <c r="BQX202" s="1"/>
      <c r="BQY202" s="1"/>
      <c r="BQZ202" s="1"/>
      <c r="BRA202" s="1"/>
      <c r="BRB202" s="1"/>
      <c r="BRC202" s="1"/>
      <c r="BRD202" s="1"/>
      <c r="BRE202" s="1"/>
      <c r="BRF202" s="1"/>
      <c r="BRG202" s="1"/>
      <c r="BRH202" s="1"/>
      <c r="BRI202" s="1"/>
      <c r="BRJ202" s="1"/>
      <c r="BRK202" s="1"/>
      <c r="BRL202" s="1"/>
      <c r="BRM202" s="1"/>
      <c r="BRN202" s="1"/>
      <c r="BRO202" s="1"/>
      <c r="BRP202" s="1"/>
      <c r="BRQ202" s="1"/>
      <c r="BRR202" s="1"/>
      <c r="BRS202" s="1"/>
      <c r="BRT202" s="1"/>
      <c r="BRU202" s="1"/>
      <c r="BRV202" s="1"/>
      <c r="BRW202" s="1"/>
      <c r="BRX202" s="1"/>
      <c r="BRY202" s="1"/>
      <c r="BRZ202" s="1"/>
      <c r="BSA202" s="1"/>
      <c r="BSB202" s="1"/>
      <c r="BSC202" s="1"/>
      <c r="BSD202" s="1"/>
      <c r="BSE202" s="1"/>
      <c r="BSF202" s="1"/>
      <c r="BSG202" s="1"/>
      <c r="BSH202" s="1"/>
      <c r="BSI202" s="1"/>
      <c r="BSJ202" s="1"/>
      <c r="BSK202" s="1"/>
      <c r="BSL202" s="1"/>
      <c r="BSM202" s="1"/>
      <c r="BSN202" s="1"/>
      <c r="BSO202" s="1"/>
      <c r="BSP202" s="1"/>
      <c r="BSQ202" s="1"/>
      <c r="BSR202" s="1"/>
      <c r="BSS202" s="1"/>
      <c r="BST202" s="1"/>
      <c r="BSU202" s="1"/>
      <c r="BSV202" s="1"/>
      <c r="BSW202" s="1"/>
      <c r="BSX202" s="1"/>
      <c r="BSY202" s="1"/>
      <c r="BSZ202" s="1"/>
      <c r="BTA202" s="1"/>
      <c r="BTB202" s="1"/>
      <c r="BTC202" s="1"/>
      <c r="BTD202" s="1"/>
      <c r="BTE202" s="1"/>
      <c r="BTF202" s="1"/>
      <c r="BTG202" s="1"/>
      <c r="BTH202" s="1"/>
      <c r="BTI202" s="1"/>
      <c r="BTJ202" s="1"/>
      <c r="BTK202" s="1"/>
      <c r="BTL202" s="1"/>
      <c r="BTM202" s="1"/>
      <c r="BTN202" s="1"/>
      <c r="BTO202" s="1"/>
      <c r="BTP202" s="1"/>
      <c r="BTQ202" s="1"/>
      <c r="BTR202" s="1"/>
      <c r="BTS202" s="1"/>
      <c r="BTT202" s="1"/>
      <c r="BTU202" s="1"/>
      <c r="BTV202" s="1"/>
      <c r="BTW202" s="1"/>
      <c r="BTX202" s="1"/>
      <c r="BTY202" s="1"/>
      <c r="BTZ202" s="1"/>
      <c r="BUA202" s="1"/>
      <c r="BUB202" s="1"/>
      <c r="BUC202" s="1"/>
      <c r="BUD202" s="1"/>
      <c r="BUE202" s="1"/>
      <c r="BUF202" s="1"/>
      <c r="BUG202" s="1"/>
      <c r="BUH202" s="1"/>
      <c r="BUI202" s="1"/>
      <c r="BUJ202" s="1"/>
      <c r="BUK202" s="1"/>
      <c r="BUL202" s="1"/>
      <c r="BUM202" s="1"/>
      <c r="BUN202" s="1"/>
      <c r="BUO202" s="1"/>
      <c r="BUP202" s="1"/>
      <c r="BUQ202" s="1"/>
      <c r="BUR202" s="1"/>
      <c r="BUS202" s="1"/>
      <c r="BUT202" s="1"/>
      <c r="BUU202" s="1"/>
      <c r="BUV202" s="1"/>
      <c r="BUW202" s="1"/>
      <c r="BUX202" s="1"/>
      <c r="BUY202" s="1"/>
      <c r="BUZ202" s="1"/>
      <c r="BVA202" s="1"/>
      <c r="BVB202" s="1"/>
      <c r="BVC202" s="1"/>
      <c r="BVD202" s="1"/>
      <c r="BVE202" s="1"/>
      <c r="BVF202" s="1"/>
      <c r="BVG202" s="1"/>
      <c r="BVH202" s="1"/>
      <c r="BVI202" s="1"/>
      <c r="BVJ202" s="1"/>
      <c r="BVK202" s="1"/>
      <c r="BVL202" s="1"/>
      <c r="BVM202" s="1"/>
      <c r="BVN202" s="1"/>
      <c r="BVO202" s="1"/>
      <c r="BVP202" s="1"/>
      <c r="BVQ202" s="1"/>
      <c r="BVR202" s="1"/>
      <c r="BVS202" s="1"/>
      <c r="BVT202" s="1"/>
      <c r="BVU202" s="1"/>
      <c r="BVV202" s="1"/>
      <c r="BVW202" s="1"/>
      <c r="BVX202" s="1"/>
      <c r="BVY202" s="1"/>
      <c r="BVZ202" s="1"/>
      <c r="BWA202" s="1"/>
      <c r="BWB202" s="1"/>
      <c r="BWC202" s="1"/>
      <c r="BWD202" s="1"/>
      <c r="BWE202" s="1"/>
      <c r="BWF202" s="1"/>
      <c r="BWG202" s="1"/>
      <c r="BWH202" s="1"/>
      <c r="BWI202" s="1"/>
      <c r="BWJ202" s="1"/>
      <c r="BWK202" s="1"/>
      <c r="BWL202" s="1"/>
      <c r="BWM202" s="1"/>
      <c r="BWN202" s="1"/>
      <c r="BWO202" s="1"/>
      <c r="BWP202" s="1"/>
      <c r="BWQ202" s="1"/>
      <c r="BWR202" s="1"/>
      <c r="BWS202" s="1"/>
      <c r="BWT202" s="1"/>
      <c r="BWU202" s="1"/>
      <c r="BWV202" s="1"/>
      <c r="BWW202" s="1"/>
      <c r="BWX202" s="1"/>
      <c r="BWY202" s="1"/>
      <c r="BWZ202" s="1"/>
      <c r="BXA202" s="1"/>
      <c r="BXB202" s="1"/>
      <c r="BXC202" s="1"/>
      <c r="BXD202" s="1"/>
      <c r="BXE202" s="1"/>
      <c r="BXF202" s="1"/>
      <c r="BXG202" s="1"/>
      <c r="BXH202" s="1"/>
      <c r="BXI202" s="1"/>
      <c r="BXJ202" s="1"/>
      <c r="BXK202" s="1"/>
      <c r="BXL202" s="1"/>
      <c r="BXM202" s="1"/>
      <c r="BXN202" s="1"/>
      <c r="BXO202" s="1"/>
      <c r="BXP202" s="1"/>
      <c r="BXQ202" s="1"/>
      <c r="BXR202" s="1"/>
      <c r="BXS202" s="1"/>
      <c r="BXT202" s="1"/>
      <c r="BXU202" s="1"/>
      <c r="BXV202" s="1"/>
      <c r="BXW202" s="1"/>
      <c r="BXX202" s="1"/>
      <c r="BXY202" s="1"/>
      <c r="BXZ202" s="1"/>
      <c r="BYA202" s="1"/>
      <c r="BYB202" s="1"/>
      <c r="BYC202" s="1"/>
      <c r="BYD202" s="1"/>
      <c r="BYE202" s="1"/>
      <c r="BYF202" s="1"/>
      <c r="BYG202" s="1"/>
      <c r="BYH202" s="1"/>
      <c r="BYI202" s="1"/>
      <c r="BYJ202" s="1"/>
      <c r="BYK202" s="1"/>
      <c r="BYL202" s="1"/>
      <c r="BYM202" s="1"/>
      <c r="BYN202" s="1"/>
      <c r="BYO202" s="1"/>
      <c r="BYP202" s="1"/>
      <c r="BYQ202" s="1"/>
      <c r="BYR202" s="1"/>
      <c r="BYS202" s="1"/>
      <c r="BYT202" s="1"/>
      <c r="BYU202" s="1"/>
      <c r="BYV202" s="1"/>
      <c r="BYW202" s="1"/>
      <c r="BYX202" s="1"/>
      <c r="BYY202" s="1"/>
      <c r="BYZ202" s="1"/>
      <c r="BZA202" s="1"/>
      <c r="BZB202" s="1"/>
      <c r="BZC202" s="1"/>
      <c r="BZD202" s="1"/>
      <c r="BZE202" s="1"/>
      <c r="BZF202" s="1"/>
      <c r="BZG202" s="1"/>
      <c r="BZH202" s="1"/>
      <c r="BZI202" s="1"/>
      <c r="BZJ202" s="1"/>
      <c r="BZK202" s="1"/>
      <c r="BZL202" s="1"/>
      <c r="BZM202" s="1"/>
      <c r="BZN202" s="1"/>
      <c r="BZO202" s="1"/>
      <c r="BZP202" s="1"/>
      <c r="BZQ202" s="1"/>
      <c r="BZR202" s="1"/>
      <c r="BZS202" s="1"/>
      <c r="BZT202" s="1"/>
      <c r="BZU202" s="1"/>
      <c r="BZV202" s="1"/>
      <c r="BZW202" s="1"/>
      <c r="BZX202" s="1"/>
      <c r="BZY202" s="1"/>
      <c r="BZZ202" s="1"/>
      <c r="CAA202" s="1"/>
      <c r="CAB202" s="1"/>
      <c r="CAC202" s="1"/>
      <c r="CAD202" s="1"/>
      <c r="CAE202" s="1"/>
      <c r="CAF202" s="1"/>
      <c r="CAG202" s="1"/>
      <c r="CAH202" s="1"/>
      <c r="CAI202" s="1"/>
      <c r="CAJ202" s="1"/>
      <c r="CAK202" s="1"/>
      <c r="CAL202" s="1"/>
      <c r="CAM202" s="1"/>
      <c r="CAN202" s="1"/>
      <c r="CAO202" s="1"/>
      <c r="CAP202" s="1"/>
      <c r="CAQ202" s="1"/>
      <c r="CAR202" s="1"/>
      <c r="CAS202" s="1"/>
      <c r="CAT202" s="1"/>
      <c r="CAU202" s="1"/>
      <c r="CAV202" s="1"/>
      <c r="CAW202" s="1"/>
      <c r="CAX202" s="1"/>
      <c r="CAY202" s="1"/>
      <c r="CAZ202" s="1"/>
      <c r="CBA202" s="1"/>
      <c r="CBB202" s="1"/>
      <c r="CBC202" s="1"/>
      <c r="CBD202" s="1"/>
      <c r="CBE202" s="1"/>
      <c r="CBF202" s="1"/>
      <c r="CBG202" s="1"/>
      <c r="CBH202" s="1"/>
      <c r="CBI202" s="1"/>
      <c r="CBJ202" s="1"/>
      <c r="CBK202" s="1"/>
      <c r="CBL202" s="1"/>
      <c r="CBM202" s="1"/>
      <c r="CBN202" s="1"/>
      <c r="CBO202" s="1"/>
      <c r="CBP202" s="1"/>
      <c r="CBQ202" s="1"/>
      <c r="CBR202" s="1"/>
      <c r="CBS202" s="1"/>
      <c r="CBT202" s="1"/>
      <c r="CBU202" s="1"/>
      <c r="CBV202" s="1"/>
      <c r="CBW202" s="1"/>
      <c r="CBX202" s="1"/>
      <c r="CBY202" s="1"/>
      <c r="CBZ202" s="1"/>
      <c r="CCA202" s="1"/>
      <c r="CCB202" s="1"/>
      <c r="CCC202" s="1"/>
      <c r="CCD202" s="1"/>
      <c r="CCE202" s="1"/>
      <c r="CCF202" s="1"/>
      <c r="CCG202" s="1"/>
      <c r="CCH202" s="1"/>
      <c r="CCI202" s="1"/>
      <c r="CCJ202" s="1"/>
      <c r="CCK202" s="1"/>
      <c r="CCL202" s="1"/>
      <c r="CCM202" s="1"/>
      <c r="CCN202" s="1"/>
      <c r="CCO202" s="1"/>
      <c r="CCP202" s="1"/>
      <c r="CCQ202" s="1"/>
      <c r="CCR202" s="1"/>
      <c r="CCS202" s="1"/>
      <c r="CCT202" s="1"/>
      <c r="CCU202" s="1"/>
      <c r="CCV202" s="1"/>
      <c r="CCW202" s="1"/>
      <c r="CCX202" s="1"/>
      <c r="CCY202" s="1"/>
      <c r="CCZ202" s="1"/>
      <c r="CDA202" s="1"/>
      <c r="CDB202" s="1"/>
      <c r="CDC202" s="1"/>
      <c r="CDD202" s="1"/>
      <c r="CDE202" s="1"/>
      <c r="CDF202" s="1"/>
      <c r="CDG202" s="1"/>
      <c r="CDH202" s="1"/>
      <c r="CDI202" s="1"/>
      <c r="CDJ202" s="1"/>
      <c r="CDK202" s="1"/>
      <c r="CDL202" s="1"/>
      <c r="CDM202" s="1"/>
      <c r="CDN202" s="1"/>
      <c r="CDO202" s="1"/>
      <c r="CDP202" s="1"/>
      <c r="CDQ202" s="1"/>
      <c r="CDR202" s="1"/>
      <c r="CDS202" s="1"/>
      <c r="CDT202" s="1"/>
      <c r="CDU202" s="1"/>
      <c r="CDV202" s="1"/>
      <c r="CDW202" s="1"/>
      <c r="CDX202" s="1"/>
      <c r="CDY202" s="1"/>
      <c r="CDZ202" s="1"/>
      <c r="CEA202" s="1"/>
      <c r="CEB202" s="1"/>
      <c r="CEC202" s="1"/>
      <c r="CED202" s="1"/>
      <c r="CEE202" s="1"/>
      <c r="CEF202" s="1"/>
      <c r="CEG202" s="1"/>
      <c r="CEH202" s="1"/>
      <c r="CEI202" s="1"/>
      <c r="CEJ202" s="1"/>
      <c r="CEK202" s="1"/>
      <c r="CEL202" s="1"/>
      <c r="CEM202" s="1"/>
      <c r="CEN202" s="1"/>
      <c r="CEO202" s="1"/>
      <c r="CEP202" s="1"/>
      <c r="CEQ202" s="1"/>
      <c r="CER202" s="1"/>
      <c r="CES202" s="1"/>
      <c r="CET202" s="1"/>
      <c r="CEU202" s="1"/>
      <c r="CEV202" s="1"/>
      <c r="CEW202" s="1"/>
      <c r="CEX202" s="1"/>
      <c r="CEY202" s="1"/>
      <c r="CEZ202" s="1"/>
      <c r="CFA202" s="1"/>
      <c r="CFB202" s="1"/>
      <c r="CFC202" s="1"/>
      <c r="CFD202" s="1"/>
      <c r="CFE202" s="1"/>
      <c r="CFF202" s="1"/>
      <c r="CFG202" s="1"/>
      <c r="CFH202" s="1"/>
      <c r="CFI202" s="1"/>
      <c r="CFJ202" s="1"/>
      <c r="CFK202" s="1"/>
      <c r="CFL202" s="1"/>
      <c r="CFM202" s="1"/>
      <c r="CFN202" s="1"/>
      <c r="CFO202" s="1"/>
      <c r="CFP202" s="1"/>
      <c r="CFQ202" s="1"/>
      <c r="CFR202" s="1"/>
      <c r="CFS202" s="1"/>
      <c r="CFT202" s="1"/>
      <c r="CFU202" s="1"/>
      <c r="CFV202" s="1"/>
      <c r="CFW202" s="1"/>
      <c r="CFX202" s="1"/>
      <c r="CFY202" s="1"/>
      <c r="CFZ202" s="1"/>
      <c r="CGA202" s="1"/>
      <c r="CGB202" s="1"/>
      <c r="CGC202" s="1"/>
      <c r="CGD202" s="1"/>
      <c r="CGE202" s="1"/>
      <c r="CGF202" s="1"/>
      <c r="CGG202" s="1"/>
      <c r="CGH202" s="1"/>
      <c r="CGI202" s="1"/>
      <c r="CGJ202" s="1"/>
      <c r="CGK202" s="1"/>
      <c r="CGL202" s="1"/>
      <c r="CGM202" s="1"/>
      <c r="CGN202" s="1"/>
      <c r="CGO202" s="1"/>
      <c r="CGP202" s="1"/>
      <c r="CGQ202" s="1"/>
      <c r="CGR202" s="1"/>
      <c r="CGS202" s="1"/>
      <c r="CGT202" s="1"/>
      <c r="CGU202" s="1"/>
      <c r="CGV202" s="1"/>
      <c r="CGW202" s="1"/>
      <c r="CGX202" s="1"/>
      <c r="CGY202" s="1"/>
      <c r="CGZ202" s="1"/>
      <c r="CHA202" s="1"/>
      <c r="CHB202" s="1"/>
      <c r="CHC202" s="1"/>
      <c r="CHD202" s="1"/>
      <c r="CHE202" s="1"/>
      <c r="CHF202" s="1"/>
      <c r="CHG202" s="1"/>
      <c r="CHH202" s="1"/>
      <c r="CHI202" s="1"/>
      <c r="CHJ202" s="1"/>
      <c r="CHK202" s="1"/>
      <c r="CHL202" s="1"/>
      <c r="CHM202" s="1"/>
      <c r="CHN202" s="1"/>
      <c r="CHO202" s="1"/>
      <c r="CHP202" s="1"/>
      <c r="CHQ202" s="1"/>
      <c r="CHR202" s="1"/>
      <c r="CHS202" s="1"/>
      <c r="CHT202" s="1"/>
      <c r="CHU202" s="1"/>
      <c r="CHV202" s="1"/>
      <c r="CHW202" s="1"/>
      <c r="CHX202" s="1"/>
      <c r="CHY202" s="1"/>
      <c r="CHZ202" s="1"/>
      <c r="CIA202" s="1"/>
      <c r="CIB202" s="1"/>
      <c r="CIC202" s="1"/>
      <c r="CID202" s="1"/>
      <c r="CIE202" s="1"/>
      <c r="CIF202" s="1"/>
      <c r="CIG202" s="1"/>
      <c r="CIH202" s="1"/>
      <c r="CII202" s="1"/>
      <c r="CIJ202" s="1"/>
      <c r="CIK202" s="1"/>
      <c r="CIL202" s="1"/>
      <c r="CIM202" s="1"/>
      <c r="CIN202" s="1"/>
      <c r="CIO202" s="1"/>
      <c r="CIP202" s="1"/>
      <c r="CIQ202" s="1"/>
      <c r="CIR202" s="1"/>
      <c r="CIS202" s="1"/>
      <c r="CIT202" s="1"/>
      <c r="CIU202" s="1"/>
      <c r="CIV202" s="1"/>
      <c r="CIW202" s="1"/>
      <c r="CIX202" s="1"/>
      <c r="CIY202" s="1"/>
      <c r="CIZ202" s="1"/>
      <c r="CJA202" s="1"/>
      <c r="CJB202" s="1"/>
      <c r="CJC202" s="1"/>
      <c r="CJD202" s="1"/>
      <c r="CJE202" s="1"/>
      <c r="CJF202" s="1"/>
      <c r="CJG202" s="1"/>
      <c r="CJH202" s="1"/>
      <c r="CJI202" s="1"/>
      <c r="CJJ202" s="1"/>
      <c r="CJK202" s="1"/>
      <c r="CJL202" s="1"/>
      <c r="CJM202" s="1"/>
      <c r="CJN202" s="1"/>
      <c r="CJO202" s="1"/>
      <c r="CJP202" s="1"/>
      <c r="CJQ202" s="1"/>
      <c r="CJR202" s="1"/>
      <c r="CJS202" s="1"/>
      <c r="CJT202" s="1"/>
      <c r="CJU202" s="1"/>
      <c r="CJV202" s="1"/>
      <c r="CJW202" s="1"/>
      <c r="CJX202" s="1"/>
      <c r="CJY202" s="1"/>
      <c r="CJZ202" s="1"/>
      <c r="CKA202" s="1"/>
      <c r="CKB202" s="1"/>
      <c r="CKC202" s="1"/>
      <c r="CKD202" s="1"/>
      <c r="CKE202" s="1"/>
      <c r="CKF202" s="1"/>
      <c r="CKG202" s="1"/>
      <c r="CKH202" s="1"/>
      <c r="CKI202" s="1"/>
      <c r="CKJ202" s="1"/>
      <c r="CKK202" s="1"/>
      <c r="CKL202" s="1"/>
      <c r="CKM202" s="1"/>
      <c r="CKN202" s="1"/>
      <c r="CKO202" s="1"/>
      <c r="CKP202" s="1"/>
      <c r="CKQ202" s="1"/>
      <c r="CKR202" s="1"/>
      <c r="CKS202" s="1"/>
      <c r="CKT202" s="1"/>
      <c r="CKU202" s="1"/>
      <c r="CKV202" s="1"/>
      <c r="CKW202" s="1"/>
      <c r="CKX202" s="1"/>
      <c r="CKY202" s="1"/>
      <c r="CKZ202" s="1"/>
      <c r="CLA202" s="1"/>
      <c r="CLB202" s="1"/>
      <c r="CLC202" s="1"/>
      <c r="CLD202" s="1"/>
      <c r="CLE202" s="1"/>
      <c r="CLF202" s="1"/>
      <c r="CLG202" s="1"/>
      <c r="CLH202" s="1"/>
      <c r="CLI202" s="1"/>
      <c r="CLJ202" s="1"/>
      <c r="CLK202" s="1"/>
      <c r="CLL202" s="1"/>
      <c r="CLM202" s="1"/>
      <c r="CLN202" s="1"/>
      <c r="CLO202" s="1"/>
      <c r="CLP202" s="1"/>
      <c r="CLQ202" s="1"/>
      <c r="CLR202" s="1"/>
      <c r="CLS202" s="1"/>
      <c r="CLT202" s="1"/>
      <c r="CLU202" s="1"/>
      <c r="CLV202" s="1"/>
      <c r="CLW202" s="1"/>
      <c r="CLX202" s="1"/>
      <c r="CLY202" s="1"/>
      <c r="CLZ202" s="1"/>
      <c r="CMA202" s="1"/>
      <c r="CMB202" s="1"/>
      <c r="CMC202" s="1"/>
      <c r="CMD202" s="1"/>
      <c r="CME202" s="1"/>
      <c r="CMF202" s="1"/>
      <c r="CMG202" s="1"/>
      <c r="CMH202" s="1"/>
      <c r="CMI202" s="1"/>
      <c r="CMJ202" s="1"/>
      <c r="CMK202" s="1"/>
      <c r="CML202" s="1"/>
      <c r="CMM202" s="1"/>
      <c r="CMN202" s="1"/>
      <c r="CMO202" s="1"/>
      <c r="CMP202" s="1"/>
      <c r="CMQ202" s="1"/>
      <c r="CMR202" s="1"/>
      <c r="CMS202" s="1"/>
      <c r="CMT202" s="1"/>
      <c r="CMU202" s="1"/>
      <c r="CMV202" s="1"/>
      <c r="CMW202" s="1"/>
      <c r="CMX202" s="1"/>
      <c r="CMY202" s="1"/>
      <c r="CMZ202" s="1"/>
      <c r="CNA202" s="1"/>
      <c r="CNB202" s="1"/>
      <c r="CNC202" s="1"/>
      <c r="CND202" s="1"/>
      <c r="CNE202" s="1"/>
      <c r="CNF202" s="1"/>
      <c r="CNG202" s="1"/>
      <c r="CNH202" s="1"/>
      <c r="CNI202" s="1"/>
      <c r="CNJ202" s="1"/>
      <c r="CNK202" s="1"/>
      <c r="CNL202" s="1"/>
      <c r="CNM202" s="1"/>
      <c r="CNN202" s="1"/>
      <c r="CNO202" s="1"/>
      <c r="CNP202" s="1"/>
      <c r="CNQ202" s="1"/>
      <c r="CNR202" s="1"/>
      <c r="CNS202" s="1"/>
      <c r="CNT202" s="1"/>
      <c r="CNU202" s="1"/>
      <c r="CNV202" s="1"/>
      <c r="CNW202" s="1"/>
      <c r="CNX202" s="1"/>
      <c r="CNY202" s="1"/>
      <c r="CNZ202" s="1"/>
      <c r="COA202" s="1"/>
      <c r="COB202" s="1"/>
      <c r="COC202" s="1"/>
      <c r="COD202" s="1"/>
      <c r="COE202" s="1"/>
      <c r="COF202" s="1"/>
      <c r="COG202" s="1"/>
      <c r="COH202" s="1"/>
      <c r="COI202" s="1"/>
      <c r="COJ202" s="1"/>
      <c r="COK202" s="1"/>
      <c r="COL202" s="1"/>
      <c r="COM202" s="1"/>
      <c r="CON202" s="1"/>
      <c r="COO202" s="1"/>
      <c r="COP202" s="1"/>
      <c r="COQ202" s="1"/>
      <c r="COR202" s="1"/>
      <c r="COS202" s="1"/>
      <c r="COT202" s="1"/>
      <c r="COU202" s="1"/>
      <c r="COV202" s="1"/>
      <c r="COW202" s="1"/>
      <c r="COX202" s="1"/>
      <c r="COY202" s="1"/>
      <c r="COZ202" s="1"/>
      <c r="CPA202" s="1"/>
      <c r="CPB202" s="1"/>
      <c r="CPC202" s="1"/>
      <c r="CPD202" s="1"/>
      <c r="CPE202" s="1"/>
      <c r="CPF202" s="1"/>
      <c r="CPG202" s="1"/>
      <c r="CPH202" s="1"/>
      <c r="CPI202" s="1"/>
      <c r="CPJ202" s="1"/>
      <c r="CPK202" s="1"/>
      <c r="CPL202" s="1"/>
      <c r="CPM202" s="1"/>
      <c r="CPN202" s="1"/>
      <c r="CPO202" s="1"/>
      <c r="CPP202" s="1"/>
      <c r="CPQ202" s="1"/>
      <c r="CPR202" s="1"/>
      <c r="CPS202" s="1"/>
      <c r="CPT202" s="1"/>
      <c r="CPU202" s="1"/>
      <c r="CPV202" s="1"/>
      <c r="CPW202" s="1"/>
      <c r="CPX202" s="1"/>
      <c r="CPY202" s="1"/>
      <c r="CPZ202" s="1"/>
      <c r="CQA202" s="1"/>
      <c r="CQB202" s="1"/>
      <c r="CQC202" s="1"/>
      <c r="CQD202" s="1"/>
      <c r="CQE202" s="1"/>
      <c r="CQF202" s="1"/>
      <c r="CQG202" s="1"/>
      <c r="CQH202" s="1"/>
      <c r="CQI202" s="1"/>
      <c r="CQJ202" s="1"/>
      <c r="CQK202" s="1"/>
      <c r="CQL202" s="1"/>
      <c r="CQM202" s="1"/>
      <c r="CQN202" s="1"/>
      <c r="CQO202" s="1"/>
      <c r="CQP202" s="1"/>
      <c r="CQQ202" s="1"/>
      <c r="CQR202" s="1"/>
      <c r="CQS202" s="1"/>
      <c r="CQT202" s="1"/>
      <c r="CQU202" s="1"/>
      <c r="CQV202" s="1"/>
      <c r="CQW202" s="1"/>
      <c r="CQX202" s="1"/>
      <c r="CQY202" s="1"/>
      <c r="CQZ202" s="1"/>
      <c r="CRA202" s="1"/>
      <c r="CRB202" s="1"/>
      <c r="CRC202" s="1"/>
      <c r="CRD202" s="1"/>
      <c r="CRE202" s="1"/>
      <c r="CRF202" s="1"/>
      <c r="CRG202" s="1"/>
      <c r="CRH202" s="1"/>
      <c r="CRI202" s="1"/>
      <c r="CRJ202" s="1"/>
      <c r="CRK202" s="1"/>
      <c r="CRL202" s="1"/>
      <c r="CRM202" s="1"/>
      <c r="CRN202" s="1"/>
      <c r="CRO202" s="1"/>
      <c r="CRP202" s="1"/>
      <c r="CRQ202" s="1"/>
      <c r="CRR202" s="1"/>
      <c r="CRS202" s="1"/>
      <c r="CRT202" s="1"/>
      <c r="CRU202" s="1"/>
      <c r="CRV202" s="1"/>
      <c r="CRW202" s="1"/>
      <c r="CRX202" s="1"/>
      <c r="CRY202" s="1"/>
      <c r="CRZ202" s="1"/>
      <c r="CSA202" s="1"/>
      <c r="CSB202" s="1"/>
      <c r="CSC202" s="1"/>
      <c r="CSD202" s="1"/>
      <c r="CSE202" s="1"/>
      <c r="CSF202" s="1"/>
      <c r="CSG202" s="1"/>
      <c r="CSH202" s="1"/>
      <c r="CSI202" s="1"/>
      <c r="CSJ202" s="1"/>
      <c r="CSK202" s="1"/>
      <c r="CSL202" s="1"/>
      <c r="CSM202" s="1"/>
      <c r="CSN202" s="1"/>
      <c r="CSO202" s="1"/>
      <c r="CSP202" s="1"/>
      <c r="CSQ202" s="1"/>
      <c r="CSR202" s="1"/>
      <c r="CSS202" s="1"/>
      <c r="CST202" s="1"/>
      <c r="CSU202" s="1"/>
      <c r="CSV202" s="1"/>
      <c r="CSW202" s="1"/>
      <c r="CSX202" s="1"/>
      <c r="CSY202" s="1"/>
      <c r="CSZ202" s="1"/>
      <c r="CTA202" s="1"/>
      <c r="CTB202" s="1"/>
      <c r="CTC202" s="1"/>
      <c r="CTD202" s="1"/>
      <c r="CTE202" s="1"/>
      <c r="CTF202" s="1"/>
      <c r="CTG202" s="1"/>
      <c r="CTH202" s="1"/>
      <c r="CTI202" s="1"/>
      <c r="CTJ202" s="1"/>
      <c r="CTK202" s="1"/>
      <c r="CTL202" s="1"/>
      <c r="CTM202" s="1"/>
      <c r="CTN202" s="1"/>
      <c r="CTO202" s="1"/>
      <c r="CTP202" s="1"/>
      <c r="CTQ202" s="1"/>
      <c r="CTR202" s="1"/>
      <c r="CTS202" s="1"/>
      <c r="CTT202" s="1"/>
      <c r="CTU202" s="1"/>
      <c r="CTV202" s="1"/>
      <c r="CTW202" s="1"/>
      <c r="CTX202" s="1"/>
      <c r="CTY202" s="1"/>
      <c r="CTZ202" s="1"/>
      <c r="CUA202" s="1"/>
      <c r="CUB202" s="1"/>
      <c r="CUC202" s="1"/>
      <c r="CUD202" s="1"/>
      <c r="CUE202" s="1"/>
      <c r="CUF202" s="1"/>
      <c r="CUG202" s="1"/>
      <c r="CUH202" s="1"/>
      <c r="CUI202" s="1"/>
      <c r="CUJ202" s="1"/>
      <c r="CUK202" s="1"/>
      <c r="CUL202" s="1"/>
      <c r="CUM202" s="1"/>
      <c r="CUN202" s="1"/>
      <c r="CUO202" s="1"/>
      <c r="CUP202" s="1"/>
      <c r="CUQ202" s="1"/>
      <c r="CUR202" s="1"/>
      <c r="CUS202" s="1"/>
      <c r="CUT202" s="1"/>
      <c r="CUU202" s="1"/>
      <c r="CUV202" s="1"/>
      <c r="CUW202" s="1"/>
      <c r="CUX202" s="1"/>
      <c r="CUY202" s="1"/>
      <c r="CUZ202" s="1"/>
      <c r="CVA202" s="1"/>
      <c r="CVB202" s="1"/>
      <c r="CVC202" s="1"/>
      <c r="CVD202" s="1"/>
      <c r="CVE202" s="1"/>
      <c r="CVF202" s="1"/>
      <c r="CVG202" s="1"/>
      <c r="CVH202" s="1"/>
      <c r="CVI202" s="1"/>
      <c r="CVJ202" s="1"/>
      <c r="CVK202" s="1"/>
      <c r="CVL202" s="1"/>
      <c r="CVM202" s="1"/>
      <c r="CVN202" s="1"/>
      <c r="CVO202" s="1"/>
      <c r="CVP202" s="1"/>
      <c r="CVQ202" s="1"/>
      <c r="CVR202" s="1"/>
      <c r="CVS202" s="1"/>
      <c r="CVT202" s="1"/>
      <c r="CVU202" s="1"/>
      <c r="CVV202" s="1"/>
      <c r="CVW202" s="1"/>
      <c r="CVX202" s="1"/>
      <c r="CVY202" s="1"/>
      <c r="CVZ202" s="1"/>
      <c r="CWA202" s="1"/>
      <c r="CWB202" s="1"/>
      <c r="CWC202" s="1"/>
      <c r="CWD202" s="1"/>
      <c r="CWE202" s="1"/>
      <c r="CWF202" s="1"/>
      <c r="CWG202" s="1"/>
      <c r="CWH202" s="1"/>
      <c r="CWI202" s="1"/>
      <c r="CWJ202" s="1"/>
      <c r="CWK202" s="1"/>
      <c r="CWL202" s="1"/>
      <c r="CWM202" s="1"/>
      <c r="CWN202" s="1"/>
      <c r="CWO202" s="1"/>
      <c r="CWP202" s="1"/>
      <c r="CWQ202" s="1"/>
      <c r="CWR202" s="1"/>
      <c r="CWS202" s="1"/>
      <c r="CWT202" s="1"/>
      <c r="CWU202" s="1"/>
      <c r="CWV202" s="1"/>
      <c r="CWW202" s="1"/>
      <c r="CWX202" s="1"/>
      <c r="CWY202" s="1"/>
      <c r="CWZ202" s="1"/>
      <c r="CXA202" s="1"/>
      <c r="CXB202" s="1"/>
      <c r="CXC202" s="1"/>
      <c r="CXD202" s="1"/>
      <c r="CXE202" s="1"/>
      <c r="CXF202" s="1"/>
      <c r="CXG202" s="1"/>
      <c r="CXH202" s="1"/>
      <c r="CXI202" s="1"/>
      <c r="CXJ202" s="1"/>
      <c r="CXK202" s="1"/>
      <c r="CXL202" s="1"/>
      <c r="CXM202" s="1"/>
      <c r="CXN202" s="1"/>
      <c r="CXO202" s="1"/>
      <c r="CXP202" s="1"/>
      <c r="CXQ202" s="1"/>
      <c r="CXR202" s="1"/>
      <c r="CXS202" s="1"/>
      <c r="CXT202" s="1"/>
      <c r="CXU202" s="1"/>
      <c r="CXV202" s="1"/>
      <c r="CXW202" s="1"/>
      <c r="CXX202" s="1"/>
      <c r="CXY202" s="1"/>
      <c r="CXZ202" s="1"/>
      <c r="CYA202" s="1"/>
      <c r="CYB202" s="1"/>
      <c r="CYC202" s="1"/>
      <c r="CYD202" s="1"/>
      <c r="CYE202" s="1"/>
      <c r="CYF202" s="1"/>
      <c r="CYG202" s="1"/>
      <c r="CYH202" s="1"/>
      <c r="CYI202" s="1"/>
      <c r="CYJ202" s="1"/>
      <c r="CYK202" s="1"/>
      <c r="CYL202" s="1"/>
      <c r="CYM202" s="1"/>
      <c r="CYN202" s="1"/>
      <c r="CYO202" s="1"/>
      <c r="CYP202" s="1"/>
      <c r="CYQ202" s="1"/>
      <c r="CYR202" s="1"/>
      <c r="CYS202" s="1"/>
      <c r="CYT202" s="1"/>
      <c r="CYU202" s="1"/>
      <c r="CYV202" s="1"/>
      <c r="CYW202" s="1"/>
      <c r="CYX202" s="1"/>
      <c r="CYY202" s="1"/>
      <c r="CYZ202" s="1"/>
      <c r="CZA202" s="1"/>
      <c r="CZB202" s="1"/>
      <c r="CZC202" s="1"/>
      <c r="CZD202" s="1"/>
      <c r="CZE202" s="1"/>
      <c r="CZF202" s="1"/>
      <c r="CZG202" s="1"/>
      <c r="CZH202" s="1"/>
      <c r="CZI202" s="1"/>
      <c r="CZJ202" s="1"/>
      <c r="CZK202" s="1"/>
      <c r="CZL202" s="1"/>
      <c r="CZM202" s="1"/>
      <c r="CZN202" s="1"/>
      <c r="CZO202" s="1"/>
      <c r="CZP202" s="1"/>
      <c r="CZQ202" s="1"/>
      <c r="CZR202" s="1"/>
      <c r="CZS202" s="1"/>
      <c r="CZT202" s="1"/>
      <c r="CZU202" s="1"/>
      <c r="CZV202" s="1"/>
      <c r="CZW202" s="1"/>
      <c r="CZX202" s="1"/>
      <c r="CZY202" s="1"/>
      <c r="CZZ202" s="1"/>
      <c r="DAA202" s="1"/>
      <c r="DAB202" s="1"/>
      <c r="DAC202" s="1"/>
      <c r="DAD202" s="1"/>
      <c r="DAE202" s="1"/>
      <c r="DAF202" s="1"/>
      <c r="DAG202" s="1"/>
      <c r="DAH202" s="1"/>
      <c r="DAI202" s="1"/>
      <c r="DAJ202" s="1"/>
      <c r="DAK202" s="1"/>
      <c r="DAL202" s="1"/>
      <c r="DAM202" s="1"/>
      <c r="DAN202" s="1"/>
      <c r="DAO202" s="1"/>
      <c r="DAP202" s="1"/>
      <c r="DAQ202" s="1"/>
      <c r="DAR202" s="1"/>
      <c r="DAS202" s="1"/>
      <c r="DAT202" s="1"/>
      <c r="DAU202" s="1"/>
      <c r="DAV202" s="1"/>
      <c r="DAW202" s="1"/>
      <c r="DAX202" s="1"/>
      <c r="DAY202" s="1"/>
      <c r="DAZ202" s="1"/>
      <c r="DBA202" s="1"/>
      <c r="DBB202" s="1"/>
      <c r="DBC202" s="1"/>
      <c r="DBD202" s="1"/>
      <c r="DBE202" s="1"/>
      <c r="DBF202" s="1"/>
      <c r="DBG202" s="1"/>
      <c r="DBH202" s="1"/>
      <c r="DBI202" s="1"/>
      <c r="DBJ202" s="1"/>
      <c r="DBK202" s="1"/>
      <c r="DBL202" s="1"/>
      <c r="DBM202" s="1"/>
      <c r="DBN202" s="1"/>
      <c r="DBO202" s="1"/>
      <c r="DBP202" s="1"/>
      <c r="DBQ202" s="1"/>
      <c r="DBR202" s="1"/>
      <c r="DBS202" s="1"/>
      <c r="DBT202" s="1"/>
      <c r="DBU202" s="1"/>
      <c r="DBV202" s="1"/>
      <c r="DBW202" s="1"/>
      <c r="DBX202" s="1"/>
      <c r="DBY202" s="1"/>
      <c r="DBZ202" s="1"/>
      <c r="DCA202" s="1"/>
      <c r="DCB202" s="1"/>
      <c r="DCC202" s="1"/>
      <c r="DCD202" s="1"/>
      <c r="DCE202" s="1"/>
      <c r="DCF202" s="1"/>
      <c r="DCG202" s="1"/>
      <c r="DCH202" s="1"/>
      <c r="DCI202" s="1"/>
      <c r="DCJ202" s="1"/>
      <c r="DCK202" s="1"/>
      <c r="DCL202" s="1"/>
      <c r="DCM202" s="1"/>
      <c r="DCN202" s="1"/>
      <c r="DCO202" s="1"/>
      <c r="DCP202" s="1"/>
      <c r="DCQ202" s="1"/>
      <c r="DCR202" s="1"/>
      <c r="DCS202" s="1"/>
      <c r="DCT202" s="1"/>
      <c r="DCU202" s="1"/>
      <c r="DCV202" s="1"/>
      <c r="DCW202" s="1"/>
      <c r="DCX202" s="1"/>
      <c r="DCY202" s="1"/>
      <c r="DCZ202" s="1"/>
      <c r="DDA202" s="1"/>
      <c r="DDB202" s="1"/>
      <c r="DDC202" s="1"/>
      <c r="DDD202" s="1"/>
      <c r="DDE202" s="1"/>
      <c r="DDF202" s="1"/>
      <c r="DDG202" s="1"/>
      <c r="DDH202" s="1"/>
      <c r="DDI202" s="1"/>
      <c r="DDJ202" s="1"/>
      <c r="DDK202" s="1"/>
      <c r="DDL202" s="1"/>
      <c r="DDM202" s="1"/>
      <c r="DDN202" s="1"/>
      <c r="DDO202" s="1"/>
      <c r="DDP202" s="1"/>
      <c r="DDQ202" s="1"/>
      <c r="DDR202" s="1"/>
      <c r="DDS202" s="1"/>
      <c r="DDT202" s="1"/>
      <c r="DDU202" s="1"/>
      <c r="DDV202" s="1"/>
      <c r="DDW202" s="1"/>
      <c r="DDX202" s="1"/>
      <c r="DDY202" s="1"/>
      <c r="DDZ202" s="1"/>
      <c r="DEA202" s="1"/>
      <c r="DEB202" s="1"/>
      <c r="DEC202" s="1"/>
      <c r="DED202" s="1"/>
      <c r="DEE202" s="1"/>
      <c r="DEF202" s="1"/>
      <c r="DEG202" s="1"/>
      <c r="DEH202" s="1"/>
      <c r="DEI202" s="1"/>
      <c r="DEJ202" s="1"/>
      <c r="DEK202" s="1"/>
      <c r="DEL202" s="1"/>
      <c r="DEM202" s="1"/>
      <c r="DEN202" s="1"/>
      <c r="DEO202" s="1"/>
      <c r="DEP202" s="1"/>
      <c r="DEQ202" s="1"/>
      <c r="DER202" s="1"/>
      <c r="DES202" s="1"/>
      <c r="DET202" s="1"/>
      <c r="DEU202" s="1"/>
      <c r="DEV202" s="1"/>
      <c r="DEW202" s="1"/>
      <c r="DEX202" s="1"/>
      <c r="DEY202" s="1"/>
      <c r="DEZ202" s="1"/>
      <c r="DFA202" s="1"/>
      <c r="DFB202" s="1"/>
      <c r="DFC202" s="1"/>
      <c r="DFD202" s="1"/>
      <c r="DFE202" s="1"/>
      <c r="DFF202" s="1"/>
      <c r="DFG202" s="1"/>
      <c r="DFH202" s="1"/>
      <c r="DFI202" s="1"/>
      <c r="DFJ202" s="1"/>
      <c r="DFK202" s="1"/>
      <c r="DFL202" s="1"/>
      <c r="DFM202" s="1"/>
      <c r="DFN202" s="1"/>
      <c r="DFO202" s="1"/>
      <c r="DFP202" s="1"/>
      <c r="DFQ202" s="1"/>
      <c r="DFR202" s="1"/>
      <c r="DFS202" s="1"/>
      <c r="DFT202" s="1"/>
      <c r="DFU202" s="1"/>
      <c r="DFV202" s="1"/>
      <c r="DFW202" s="1"/>
      <c r="DFX202" s="1"/>
      <c r="DFY202" s="1"/>
      <c r="DFZ202" s="1"/>
      <c r="DGA202" s="1"/>
      <c r="DGB202" s="1"/>
      <c r="DGC202" s="1"/>
      <c r="DGD202" s="1"/>
      <c r="DGE202" s="1"/>
      <c r="DGF202" s="1"/>
      <c r="DGG202" s="1"/>
      <c r="DGH202" s="1"/>
      <c r="DGI202" s="1"/>
      <c r="DGJ202" s="1"/>
      <c r="DGK202" s="1"/>
      <c r="DGL202" s="1"/>
      <c r="DGM202" s="1"/>
      <c r="DGN202" s="1"/>
      <c r="DGO202" s="1"/>
      <c r="DGP202" s="1"/>
      <c r="DGQ202" s="1"/>
      <c r="DGR202" s="1"/>
      <c r="DGS202" s="1"/>
      <c r="DGT202" s="1"/>
      <c r="DGU202" s="1"/>
      <c r="DGV202" s="1"/>
      <c r="DGW202" s="1"/>
      <c r="DGX202" s="1"/>
      <c r="DGY202" s="1"/>
      <c r="DGZ202" s="1"/>
      <c r="DHA202" s="1"/>
      <c r="DHB202" s="1"/>
      <c r="DHC202" s="1"/>
      <c r="DHD202" s="1"/>
      <c r="DHE202" s="1"/>
      <c r="DHF202" s="1"/>
      <c r="DHG202" s="1"/>
      <c r="DHH202" s="1"/>
      <c r="DHI202" s="1"/>
      <c r="DHJ202" s="1"/>
      <c r="DHK202" s="1"/>
      <c r="DHL202" s="1"/>
      <c r="DHM202" s="1"/>
      <c r="DHN202" s="1"/>
      <c r="DHO202" s="1"/>
      <c r="DHP202" s="1"/>
      <c r="DHQ202" s="1"/>
      <c r="DHR202" s="1"/>
      <c r="DHS202" s="1"/>
      <c r="DHT202" s="1"/>
      <c r="DHU202" s="1"/>
      <c r="DHV202" s="1"/>
      <c r="DHW202" s="1"/>
      <c r="DHX202" s="1"/>
      <c r="DHY202" s="1"/>
      <c r="DHZ202" s="1"/>
      <c r="DIA202" s="1"/>
      <c r="DIB202" s="1"/>
      <c r="DIC202" s="1"/>
      <c r="DID202" s="1"/>
      <c r="DIE202" s="1"/>
      <c r="DIF202" s="1"/>
      <c r="DIG202" s="1"/>
      <c r="DIH202" s="1"/>
      <c r="DII202" s="1"/>
      <c r="DIJ202" s="1"/>
      <c r="DIK202" s="1"/>
      <c r="DIL202" s="1"/>
      <c r="DIM202" s="1"/>
      <c r="DIN202" s="1"/>
      <c r="DIO202" s="1"/>
      <c r="DIP202" s="1"/>
      <c r="DIQ202" s="1"/>
      <c r="DIR202" s="1"/>
      <c r="DIS202" s="1"/>
      <c r="DIT202" s="1"/>
      <c r="DIU202" s="1"/>
      <c r="DIV202" s="1"/>
      <c r="DIW202" s="1"/>
      <c r="DIX202" s="1"/>
      <c r="DIY202" s="1"/>
      <c r="DIZ202" s="1"/>
      <c r="DJA202" s="1"/>
      <c r="DJB202" s="1"/>
      <c r="DJC202" s="1"/>
      <c r="DJD202" s="1"/>
      <c r="DJE202" s="1"/>
      <c r="DJF202" s="1"/>
      <c r="DJG202" s="1"/>
      <c r="DJH202" s="1"/>
      <c r="DJI202" s="1"/>
      <c r="DJJ202" s="1"/>
      <c r="DJK202" s="1"/>
      <c r="DJL202" s="1"/>
      <c r="DJM202" s="1"/>
      <c r="DJN202" s="1"/>
      <c r="DJO202" s="1"/>
      <c r="DJP202" s="1"/>
      <c r="DJQ202" s="1"/>
      <c r="DJR202" s="1"/>
      <c r="DJS202" s="1"/>
      <c r="DJT202" s="1"/>
      <c r="DJU202" s="1"/>
      <c r="DJV202" s="1"/>
      <c r="DJW202" s="1"/>
      <c r="DJX202" s="1"/>
      <c r="DJY202" s="1"/>
      <c r="DJZ202" s="1"/>
      <c r="DKA202" s="1"/>
      <c r="DKB202" s="1"/>
      <c r="DKC202" s="1"/>
      <c r="DKD202" s="1"/>
      <c r="DKE202" s="1"/>
      <c r="DKF202" s="1"/>
      <c r="DKG202" s="1"/>
      <c r="DKH202" s="1"/>
      <c r="DKI202" s="1"/>
      <c r="DKJ202" s="1"/>
      <c r="DKK202" s="1"/>
      <c r="DKL202" s="1"/>
      <c r="DKM202" s="1"/>
      <c r="DKN202" s="1"/>
      <c r="DKO202" s="1"/>
      <c r="DKP202" s="1"/>
      <c r="DKQ202" s="1"/>
      <c r="DKR202" s="1"/>
      <c r="DKS202" s="1"/>
      <c r="DKT202" s="1"/>
      <c r="DKU202" s="1"/>
      <c r="DKV202" s="1"/>
      <c r="DKW202" s="1"/>
      <c r="DKX202" s="1"/>
      <c r="DKY202" s="1"/>
      <c r="DKZ202" s="1"/>
      <c r="DLA202" s="1"/>
      <c r="DLB202" s="1"/>
      <c r="DLC202" s="1"/>
      <c r="DLD202" s="1"/>
      <c r="DLE202" s="1"/>
      <c r="DLF202" s="1"/>
      <c r="DLG202" s="1"/>
      <c r="DLH202" s="1"/>
      <c r="DLI202" s="1"/>
      <c r="DLJ202" s="1"/>
      <c r="DLK202" s="1"/>
      <c r="DLL202" s="1"/>
      <c r="DLM202" s="1"/>
      <c r="DLN202" s="1"/>
      <c r="DLO202" s="1"/>
      <c r="DLP202" s="1"/>
      <c r="DLQ202" s="1"/>
      <c r="DLR202" s="1"/>
      <c r="DLS202" s="1"/>
      <c r="DLT202" s="1"/>
      <c r="DLU202" s="1"/>
      <c r="DLV202" s="1"/>
      <c r="DLW202" s="1"/>
      <c r="DLX202" s="1"/>
      <c r="DLY202" s="1"/>
      <c r="DLZ202" s="1"/>
      <c r="DMA202" s="1"/>
      <c r="DMB202" s="1"/>
      <c r="DMC202" s="1"/>
      <c r="DMD202" s="1"/>
      <c r="DME202" s="1"/>
      <c r="DMF202" s="1"/>
      <c r="DMG202" s="1"/>
      <c r="DMH202" s="1"/>
      <c r="DMI202" s="1"/>
      <c r="DMJ202" s="1"/>
      <c r="DMK202" s="1"/>
      <c r="DML202" s="1"/>
      <c r="DMM202" s="1"/>
      <c r="DMN202" s="1"/>
      <c r="DMO202" s="1"/>
      <c r="DMP202" s="1"/>
      <c r="DMQ202" s="1"/>
      <c r="DMR202" s="1"/>
      <c r="DMS202" s="1"/>
      <c r="DMT202" s="1"/>
      <c r="DMU202" s="1"/>
      <c r="DMV202" s="1"/>
      <c r="DMW202" s="1"/>
      <c r="DMX202" s="1"/>
      <c r="DMY202" s="1"/>
      <c r="DMZ202" s="1"/>
      <c r="DNA202" s="1"/>
      <c r="DNB202" s="1"/>
      <c r="DNC202" s="1"/>
      <c r="DND202" s="1"/>
      <c r="DNE202" s="1"/>
      <c r="DNF202" s="1"/>
      <c r="DNG202" s="1"/>
      <c r="DNH202" s="1"/>
      <c r="DNI202" s="1"/>
      <c r="DNJ202" s="1"/>
      <c r="DNK202" s="1"/>
      <c r="DNL202" s="1"/>
      <c r="DNM202" s="1"/>
      <c r="DNN202" s="1"/>
      <c r="DNO202" s="1"/>
      <c r="DNP202" s="1"/>
      <c r="DNQ202" s="1"/>
      <c r="DNR202" s="1"/>
      <c r="DNS202" s="1"/>
      <c r="DNT202" s="1"/>
      <c r="DNU202" s="1"/>
      <c r="DNV202" s="1"/>
      <c r="DNW202" s="1"/>
      <c r="DNX202" s="1"/>
      <c r="DNY202" s="1"/>
      <c r="DNZ202" s="1"/>
      <c r="DOA202" s="1"/>
      <c r="DOB202" s="1"/>
      <c r="DOC202" s="1"/>
      <c r="DOD202" s="1"/>
      <c r="DOE202" s="1"/>
      <c r="DOF202" s="1"/>
      <c r="DOG202" s="1"/>
      <c r="DOH202" s="1"/>
      <c r="DOI202" s="1"/>
      <c r="DOJ202" s="1"/>
      <c r="DOK202" s="1"/>
      <c r="DOL202" s="1"/>
      <c r="DOM202" s="1"/>
      <c r="DON202" s="1"/>
      <c r="DOO202" s="1"/>
      <c r="DOP202" s="1"/>
      <c r="DOQ202" s="1"/>
      <c r="DOR202" s="1"/>
      <c r="DOS202" s="1"/>
      <c r="DOT202" s="1"/>
      <c r="DOU202" s="1"/>
      <c r="DOV202" s="1"/>
      <c r="DOW202" s="1"/>
      <c r="DOX202" s="1"/>
      <c r="DOY202" s="1"/>
      <c r="DOZ202" s="1"/>
      <c r="DPA202" s="1"/>
      <c r="DPB202" s="1"/>
      <c r="DPC202" s="1"/>
      <c r="DPD202" s="1"/>
      <c r="DPE202" s="1"/>
      <c r="DPF202" s="1"/>
      <c r="DPG202" s="1"/>
      <c r="DPH202" s="1"/>
      <c r="DPI202" s="1"/>
      <c r="DPJ202" s="1"/>
      <c r="DPK202" s="1"/>
      <c r="DPL202" s="1"/>
      <c r="DPM202" s="1"/>
      <c r="DPN202" s="1"/>
      <c r="DPO202" s="1"/>
      <c r="DPP202" s="1"/>
      <c r="DPQ202" s="1"/>
      <c r="DPR202" s="1"/>
      <c r="DPS202" s="1"/>
      <c r="DPT202" s="1"/>
      <c r="DPU202" s="1"/>
      <c r="DPV202" s="1"/>
      <c r="DPW202" s="1"/>
      <c r="DPX202" s="1"/>
      <c r="DPY202" s="1"/>
      <c r="DPZ202" s="1"/>
      <c r="DQA202" s="1"/>
      <c r="DQB202" s="1"/>
      <c r="DQC202" s="1"/>
      <c r="DQD202" s="1"/>
      <c r="DQE202" s="1"/>
      <c r="DQF202" s="1"/>
      <c r="DQG202" s="1"/>
      <c r="DQH202" s="1"/>
      <c r="DQI202" s="1"/>
      <c r="DQJ202" s="1"/>
      <c r="DQK202" s="1"/>
      <c r="DQL202" s="1"/>
      <c r="DQM202" s="1"/>
      <c r="DQN202" s="1"/>
      <c r="DQO202" s="1"/>
      <c r="DQP202" s="1"/>
      <c r="DQQ202" s="1"/>
      <c r="DQR202" s="1"/>
      <c r="DQS202" s="1"/>
      <c r="DQT202" s="1"/>
      <c r="DQU202" s="1"/>
      <c r="DQV202" s="1"/>
      <c r="DQW202" s="1"/>
      <c r="DQX202" s="1"/>
      <c r="DQY202" s="1"/>
      <c r="DQZ202" s="1"/>
      <c r="DRA202" s="1"/>
      <c r="DRB202" s="1"/>
      <c r="DRC202" s="1"/>
      <c r="DRD202" s="1"/>
      <c r="DRE202" s="1"/>
      <c r="DRF202" s="1"/>
      <c r="DRG202" s="1"/>
      <c r="DRH202" s="1"/>
      <c r="DRI202" s="1"/>
      <c r="DRJ202" s="1"/>
      <c r="DRK202" s="1"/>
      <c r="DRL202" s="1"/>
      <c r="DRM202" s="1"/>
      <c r="DRN202" s="1"/>
      <c r="DRO202" s="1"/>
      <c r="DRP202" s="1"/>
      <c r="DRQ202" s="1"/>
      <c r="DRR202" s="1"/>
      <c r="DRS202" s="1"/>
      <c r="DRT202" s="1"/>
      <c r="DRU202" s="1"/>
      <c r="DRV202" s="1"/>
      <c r="DRW202" s="1"/>
      <c r="DRX202" s="1"/>
      <c r="DRY202" s="1"/>
      <c r="DRZ202" s="1"/>
      <c r="DSA202" s="1"/>
      <c r="DSB202" s="1"/>
      <c r="DSC202" s="1"/>
      <c r="DSD202" s="1"/>
      <c r="DSE202" s="1"/>
      <c r="DSF202" s="1"/>
      <c r="DSG202" s="1"/>
      <c r="DSH202" s="1"/>
      <c r="DSI202" s="1"/>
      <c r="DSJ202" s="1"/>
      <c r="DSK202" s="1"/>
      <c r="DSL202" s="1"/>
      <c r="DSM202" s="1"/>
      <c r="DSN202" s="1"/>
      <c r="DSO202" s="1"/>
      <c r="DSP202" s="1"/>
      <c r="DSQ202" s="1"/>
      <c r="DSR202" s="1"/>
      <c r="DSS202" s="1"/>
      <c r="DST202" s="1"/>
      <c r="DSU202" s="1"/>
      <c r="DSV202" s="1"/>
      <c r="DSW202" s="1"/>
      <c r="DSX202" s="1"/>
      <c r="DSY202" s="1"/>
      <c r="DSZ202" s="1"/>
      <c r="DTA202" s="1"/>
      <c r="DTB202" s="1"/>
      <c r="DTC202" s="1"/>
      <c r="DTD202" s="1"/>
      <c r="DTE202" s="1"/>
      <c r="DTF202" s="1"/>
      <c r="DTG202" s="1"/>
      <c r="DTH202" s="1"/>
      <c r="DTI202" s="1"/>
      <c r="DTJ202" s="1"/>
      <c r="DTK202" s="1"/>
      <c r="DTL202" s="1"/>
      <c r="DTM202" s="1"/>
      <c r="DTN202" s="1"/>
      <c r="DTO202" s="1"/>
      <c r="DTP202" s="1"/>
      <c r="DTQ202" s="1"/>
      <c r="DTR202" s="1"/>
      <c r="DTS202" s="1"/>
      <c r="DTT202" s="1"/>
      <c r="DTU202" s="1"/>
      <c r="DTV202" s="1"/>
      <c r="DTW202" s="1"/>
      <c r="DTX202" s="1"/>
      <c r="DTY202" s="1"/>
      <c r="DTZ202" s="1"/>
      <c r="DUA202" s="1"/>
      <c r="DUB202" s="1"/>
      <c r="DUC202" s="1"/>
      <c r="DUD202" s="1"/>
      <c r="DUE202" s="1"/>
      <c r="DUF202" s="1"/>
      <c r="DUG202" s="1"/>
      <c r="DUH202" s="1"/>
      <c r="DUI202" s="1"/>
      <c r="DUJ202" s="1"/>
      <c r="DUK202" s="1"/>
      <c r="DUL202" s="1"/>
      <c r="DUM202" s="1"/>
      <c r="DUN202" s="1"/>
      <c r="DUO202" s="1"/>
      <c r="DUP202" s="1"/>
      <c r="DUQ202" s="1"/>
      <c r="DUR202" s="1"/>
      <c r="DUS202" s="1"/>
      <c r="DUT202" s="1"/>
      <c r="DUU202" s="1"/>
      <c r="DUV202" s="1"/>
      <c r="DUW202" s="1"/>
      <c r="DUX202" s="1"/>
      <c r="DUY202" s="1"/>
      <c r="DUZ202" s="1"/>
      <c r="DVA202" s="1"/>
      <c r="DVB202" s="1"/>
      <c r="DVC202" s="1"/>
      <c r="DVD202" s="1"/>
      <c r="DVE202" s="1"/>
      <c r="DVF202" s="1"/>
      <c r="DVG202" s="1"/>
      <c r="DVH202" s="1"/>
      <c r="DVI202" s="1"/>
      <c r="DVJ202" s="1"/>
      <c r="DVK202" s="1"/>
      <c r="DVL202" s="1"/>
      <c r="DVM202" s="1"/>
      <c r="DVN202" s="1"/>
      <c r="DVO202" s="1"/>
      <c r="DVP202" s="1"/>
      <c r="DVQ202" s="1"/>
      <c r="DVR202" s="1"/>
      <c r="DVS202" s="1"/>
      <c r="DVT202" s="1"/>
      <c r="DVU202" s="1"/>
      <c r="DVV202" s="1"/>
      <c r="DVW202" s="1"/>
      <c r="DVX202" s="1"/>
      <c r="DVY202" s="1"/>
      <c r="DVZ202" s="1"/>
      <c r="DWA202" s="1"/>
      <c r="DWB202" s="1"/>
      <c r="DWC202" s="1"/>
      <c r="DWD202" s="1"/>
      <c r="DWE202" s="1"/>
      <c r="DWF202" s="1"/>
      <c r="DWG202" s="1"/>
      <c r="DWH202" s="1"/>
      <c r="DWI202" s="1"/>
      <c r="DWJ202" s="1"/>
      <c r="DWK202" s="1"/>
      <c r="DWL202" s="1"/>
      <c r="DWM202" s="1"/>
      <c r="DWN202" s="1"/>
      <c r="DWO202" s="1"/>
      <c r="DWP202" s="1"/>
      <c r="DWQ202" s="1"/>
      <c r="DWR202" s="1"/>
      <c r="DWS202" s="1"/>
      <c r="DWT202" s="1"/>
      <c r="DWU202" s="1"/>
      <c r="DWV202" s="1"/>
      <c r="DWW202" s="1"/>
      <c r="DWX202" s="1"/>
      <c r="DWY202" s="1"/>
      <c r="DWZ202" s="1"/>
      <c r="DXA202" s="1"/>
      <c r="DXB202" s="1"/>
      <c r="DXC202" s="1"/>
      <c r="DXD202" s="1"/>
      <c r="DXE202" s="1"/>
      <c r="DXF202" s="1"/>
      <c r="DXG202" s="1"/>
      <c r="DXH202" s="1"/>
      <c r="DXI202" s="1"/>
      <c r="DXJ202" s="1"/>
      <c r="DXK202" s="1"/>
      <c r="DXL202" s="1"/>
      <c r="DXM202" s="1"/>
      <c r="DXN202" s="1"/>
      <c r="DXO202" s="1"/>
      <c r="DXP202" s="1"/>
      <c r="DXQ202" s="1"/>
      <c r="DXR202" s="1"/>
      <c r="DXS202" s="1"/>
      <c r="DXT202" s="1"/>
      <c r="DXU202" s="1"/>
      <c r="DXV202" s="1"/>
      <c r="DXW202" s="1"/>
      <c r="DXX202" s="1"/>
      <c r="DXY202" s="1"/>
      <c r="DXZ202" s="1"/>
      <c r="DYA202" s="1"/>
      <c r="DYB202" s="1"/>
      <c r="DYC202" s="1"/>
      <c r="DYD202" s="1"/>
      <c r="DYE202" s="1"/>
      <c r="DYF202" s="1"/>
      <c r="DYG202" s="1"/>
      <c r="DYH202" s="1"/>
      <c r="DYI202" s="1"/>
      <c r="DYJ202" s="1"/>
      <c r="DYK202" s="1"/>
      <c r="DYL202" s="1"/>
      <c r="DYM202" s="1"/>
      <c r="DYN202" s="1"/>
      <c r="DYO202" s="1"/>
      <c r="DYP202" s="1"/>
      <c r="DYQ202" s="1"/>
      <c r="DYR202" s="1"/>
      <c r="DYS202" s="1"/>
      <c r="DYT202" s="1"/>
      <c r="DYU202" s="1"/>
      <c r="DYV202" s="1"/>
      <c r="DYW202" s="1"/>
      <c r="DYX202" s="1"/>
      <c r="DYY202" s="1"/>
      <c r="DYZ202" s="1"/>
      <c r="DZA202" s="1"/>
      <c r="DZB202" s="1"/>
      <c r="DZC202" s="1"/>
      <c r="DZD202" s="1"/>
      <c r="DZE202" s="1"/>
      <c r="DZF202" s="1"/>
      <c r="DZG202" s="1"/>
      <c r="DZH202" s="1"/>
      <c r="DZI202" s="1"/>
      <c r="DZJ202" s="1"/>
      <c r="DZK202" s="1"/>
      <c r="DZL202" s="1"/>
      <c r="DZM202" s="1"/>
      <c r="DZN202" s="1"/>
      <c r="DZO202" s="1"/>
      <c r="DZP202" s="1"/>
      <c r="DZQ202" s="1"/>
      <c r="DZR202" s="1"/>
      <c r="DZS202" s="1"/>
      <c r="DZT202" s="1"/>
      <c r="DZU202" s="1"/>
      <c r="DZV202" s="1"/>
      <c r="DZW202" s="1"/>
      <c r="DZX202" s="1"/>
      <c r="DZY202" s="1"/>
      <c r="DZZ202" s="1"/>
      <c r="EAA202" s="1"/>
      <c r="EAB202" s="1"/>
      <c r="EAC202" s="1"/>
      <c r="EAD202" s="1"/>
      <c r="EAE202" s="1"/>
      <c r="EAF202" s="1"/>
      <c r="EAG202" s="1"/>
      <c r="EAH202" s="1"/>
      <c r="EAI202" s="1"/>
      <c r="EAJ202" s="1"/>
      <c r="EAK202" s="1"/>
      <c r="EAL202" s="1"/>
      <c r="EAM202" s="1"/>
      <c r="EAN202" s="1"/>
      <c r="EAO202" s="1"/>
      <c r="EAP202" s="1"/>
      <c r="EAQ202" s="1"/>
      <c r="EAR202" s="1"/>
      <c r="EAS202" s="1"/>
      <c r="EAT202" s="1"/>
      <c r="EAU202" s="1"/>
      <c r="EAV202" s="1"/>
      <c r="EAW202" s="1"/>
      <c r="EAX202" s="1"/>
      <c r="EAY202" s="1"/>
      <c r="EAZ202" s="1"/>
      <c r="EBA202" s="1"/>
      <c r="EBB202" s="1"/>
      <c r="EBC202" s="1"/>
      <c r="EBD202" s="1"/>
      <c r="EBE202" s="1"/>
      <c r="EBF202" s="1"/>
      <c r="EBG202" s="1"/>
      <c r="EBH202" s="1"/>
      <c r="EBI202" s="1"/>
      <c r="EBJ202" s="1"/>
      <c r="EBK202" s="1"/>
      <c r="EBL202" s="1"/>
      <c r="EBM202" s="1"/>
      <c r="EBN202" s="1"/>
      <c r="EBO202" s="1"/>
      <c r="EBP202" s="1"/>
      <c r="EBQ202" s="1"/>
      <c r="EBR202" s="1"/>
      <c r="EBS202" s="1"/>
      <c r="EBT202" s="1"/>
      <c r="EBU202" s="1"/>
      <c r="EBV202" s="1"/>
      <c r="EBW202" s="1"/>
      <c r="EBX202" s="1"/>
      <c r="EBY202" s="1"/>
      <c r="EBZ202" s="1"/>
      <c r="ECA202" s="1"/>
      <c r="ECB202" s="1"/>
      <c r="ECC202" s="1"/>
      <c r="ECD202" s="1"/>
      <c r="ECE202" s="1"/>
      <c r="ECF202" s="1"/>
      <c r="ECG202" s="1"/>
      <c r="ECH202" s="1"/>
      <c r="ECI202" s="1"/>
      <c r="ECJ202" s="1"/>
      <c r="ECK202" s="1"/>
      <c r="ECL202" s="1"/>
      <c r="ECM202" s="1"/>
      <c r="ECN202" s="1"/>
      <c r="ECO202" s="1"/>
      <c r="ECP202" s="1"/>
      <c r="ECQ202" s="1"/>
      <c r="ECR202" s="1"/>
      <c r="ECS202" s="1"/>
      <c r="ECT202" s="1"/>
      <c r="ECU202" s="1"/>
      <c r="ECV202" s="1"/>
      <c r="ECW202" s="1"/>
      <c r="ECX202" s="1"/>
      <c r="ECY202" s="1"/>
      <c r="ECZ202" s="1"/>
      <c r="EDA202" s="1"/>
      <c r="EDB202" s="1"/>
      <c r="EDC202" s="1"/>
      <c r="EDD202" s="1"/>
      <c r="EDE202" s="1"/>
      <c r="EDF202" s="1"/>
      <c r="EDG202" s="1"/>
      <c r="EDH202" s="1"/>
      <c r="EDI202" s="1"/>
      <c r="EDJ202" s="1"/>
      <c r="EDK202" s="1"/>
      <c r="EDL202" s="1"/>
      <c r="EDM202" s="1"/>
      <c r="EDN202" s="1"/>
      <c r="EDO202" s="1"/>
      <c r="EDP202" s="1"/>
      <c r="EDQ202" s="1"/>
      <c r="EDR202" s="1"/>
      <c r="EDS202" s="1"/>
      <c r="EDT202" s="1"/>
      <c r="EDU202" s="1"/>
      <c r="EDV202" s="1"/>
      <c r="EDW202" s="1"/>
      <c r="EDX202" s="1"/>
      <c r="EDY202" s="1"/>
      <c r="EDZ202" s="1"/>
      <c r="EEA202" s="1"/>
      <c r="EEB202" s="1"/>
      <c r="EEC202" s="1"/>
      <c r="EED202" s="1"/>
      <c r="EEE202" s="1"/>
      <c r="EEF202" s="1"/>
      <c r="EEG202" s="1"/>
      <c r="EEH202" s="1"/>
      <c r="EEI202" s="1"/>
      <c r="EEJ202" s="1"/>
      <c r="EEK202" s="1"/>
      <c r="EEL202" s="1"/>
      <c r="EEM202" s="1"/>
      <c r="EEN202" s="1"/>
      <c r="EEO202" s="1"/>
      <c r="EEP202" s="1"/>
      <c r="EEQ202" s="1"/>
      <c r="EER202" s="1"/>
      <c r="EES202" s="1"/>
      <c r="EET202" s="1"/>
      <c r="EEU202" s="1"/>
      <c r="EEV202" s="1"/>
      <c r="EEW202" s="1"/>
      <c r="EEX202" s="1"/>
      <c r="EEY202" s="1"/>
      <c r="EEZ202" s="1"/>
      <c r="EFA202" s="1"/>
      <c r="EFB202" s="1"/>
      <c r="EFC202" s="1"/>
      <c r="EFD202" s="1"/>
      <c r="EFE202" s="1"/>
      <c r="EFF202" s="1"/>
      <c r="EFG202" s="1"/>
      <c r="EFH202" s="1"/>
      <c r="EFI202" s="1"/>
      <c r="EFJ202" s="1"/>
      <c r="EFK202" s="1"/>
      <c r="EFL202" s="1"/>
      <c r="EFM202" s="1"/>
      <c r="EFN202" s="1"/>
      <c r="EFO202" s="1"/>
      <c r="EFP202" s="1"/>
      <c r="EFQ202" s="1"/>
      <c r="EFR202" s="1"/>
      <c r="EFS202" s="1"/>
      <c r="EFT202" s="1"/>
      <c r="EFU202" s="1"/>
      <c r="EFV202" s="1"/>
      <c r="EFW202" s="1"/>
      <c r="EFX202" s="1"/>
      <c r="EFY202" s="1"/>
      <c r="EFZ202" s="1"/>
      <c r="EGA202" s="1"/>
      <c r="EGB202" s="1"/>
      <c r="EGC202" s="1"/>
      <c r="EGD202" s="1"/>
      <c r="EGE202" s="1"/>
      <c r="EGF202" s="1"/>
      <c r="EGG202" s="1"/>
      <c r="EGH202" s="1"/>
      <c r="EGI202" s="1"/>
      <c r="EGJ202" s="1"/>
      <c r="EGK202" s="1"/>
      <c r="EGL202" s="1"/>
      <c r="EGM202" s="1"/>
      <c r="EGN202" s="1"/>
      <c r="EGO202" s="1"/>
      <c r="EGP202" s="1"/>
      <c r="EGQ202" s="1"/>
      <c r="EGR202" s="1"/>
      <c r="EGS202" s="1"/>
      <c r="EGT202" s="1"/>
      <c r="EGU202" s="1"/>
      <c r="EGV202" s="1"/>
      <c r="EGW202" s="1"/>
      <c r="EGX202" s="1"/>
      <c r="EGY202" s="1"/>
      <c r="EGZ202" s="1"/>
      <c r="EHA202" s="1"/>
      <c r="EHB202" s="1"/>
      <c r="EHC202" s="1"/>
      <c r="EHD202" s="1"/>
      <c r="EHE202" s="1"/>
      <c r="EHF202" s="1"/>
      <c r="EHG202" s="1"/>
      <c r="EHH202" s="1"/>
      <c r="EHI202" s="1"/>
      <c r="EHJ202" s="1"/>
      <c r="EHK202" s="1"/>
      <c r="EHL202" s="1"/>
      <c r="EHM202" s="1"/>
      <c r="EHN202" s="1"/>
      <c r="EHO202" s="1"/>
      <c r="EHP202" s="1"/>
      <c r="EHQ202" s="1"/>
      <c r="EHR202" s="1"/>
      <c r="EHS202" s="1"/>
      <c r="EHT202" s="1"/>
      <c r="EHU202" s="1"/>
      <c r="EHV202" s="1"/>
      <c r="EHW202" s="1"/>
      <c r="EHX202" s="1"/>
      <c r="EHY202" s="1"/>
      <c r="EHZ202" s="1"/>
      <c r="EIA202" s="1"/>
      <c r="EIB202" s="1"/>
      <c r="EIC202" s="1"/>
      <c r="EID202" s="1"/>
      <c r="EIE202" s="1"/>
      <c r="EIF202" s="1"/>
      <c r="EIG202" s="1"/>
      <c r="EIH202" s="1"/>
      <c r="EII202" s="1"/>
      <c r="EIJ202" s="1"/>
      <c r="EIK202" s="1"/>
      <c r="EIL202" s="1"/>
      <c r="EIM202" s="1"/>
      <c r="EIN202" s="1"/>
      <c r="EIO202" s="1"/>
      <c r="EIP202" s="1"/>
      <c r="EIQ202" s="1"/>
      <c r="EIR202" s="1"/>
      <c r="EIS202" s="1"/>
      <c r="EIT202" s="1"/>
      <c r="EIU202" s="1"/>
      <c r="EIV202" s="1"/>
      <c r="EIW202" s="1"/>
      <c r="EIX202" s="1"/>
      <c r="EIY202" s="1"/>
      <c r="EIZ202" s="1"/>
      <c r="EJA202" s="1"/>
      <c r="EJB202" s="1"/>
      <c r="EJC202" s="1"/>
      <c r="EJD202" s="1"/>
      <c r="EJE202" s="1"/>
      <c r="EJF202" s="1"/>
      <c r="EJG202" s="1"/>
      <c r="EJH202" s="1"/>
      <c r="EJI202" s="1"/>
      <c r="EJJ202" s="1"/>
      <c r="EJK202" s="1"/>
      <c r="EJL202" s="1"/>
      <c r="EJM202" s="1"/>
      <c r="EJN202" s="1"/>
      <c r="EJO202" s="1"/>
      <c r="EJP202" s="1"/>
      <c r="EJQ202" s="1"/>
      <c r="EJR202" s="1"/>
      <c r="EJS202" s="1"/>
      <c r="EJT202" s="1"/>
      <c r="EJU202" s="1"/>
      <c r="EJV202" s="1"/>
      <c r="EJW202" s="1"/>
      <c r="EJX202" s="1"/>
      <c r="EJY202" s="1"/>
      <c r="EJZ202" s="1"/>
      <c r="EKA202" s="1"/>
      <c r="EKB202" s="1"/>
      <c r="EKC202" s="1"/>
      <c r="EKD202" s="1"/>
      <c r="EKE202" s="1"/>
      <c r="EKF202" s="1"/>
      <c r="EKG202" s="1"/>
      <c r="EKH202" s="1"/>
      <c r="EKI202" s="1"/>
      <c r="EKJ202" s="1"/>
      <c r="EKK202" s="1"/>
      <c r="EKL202" s="1"/>
      <c r="EKM202" s="1"/>
      <c r="EKN202" s="1"/>
      <c r="EKO202" s="1"/>
      <c r="EKP202" s="1"/>
      <c r="EKQ202" s="1"/>
      <c r="EKR202" s="1"/>
      <c r="EKS202" s="1"/>
      <c r="EKT202" s="1"/>
      <c r="EKU202" s="1"/>
      <c r="EKV202" s="1"/>
      <c r="EKW202" s="1"/>
      <c r="EKX202" s="1"/>
      <c r="EKY202" s="1"/>
      <c r="EKZ202" s="1"/>
      <c r="ELA202" s="1"/>
      <c r="ELB202" s="1"/>
      <c r="ELC202" s="1"/>
      <c r="ELD202" s="1"/>
      <c r="ELE202" s="1"/>
      <c r="ELF202" s="1"/>
      <c r="ELG202" s="1"/>
      <c r="ELH202" s="1"/>
      <c r="ELI202" s="1"/>
      <c r="ELJ202" s="1"/>
      <c r="ELK202" s="1"/>
      <c r="ELL202" s="1"/>
      <c r="ELM202" s="1"/>
      <c r="ELN202" s="1"/>
      <c r="ELO202" s="1"/>
      <c r="ELP202" s="1"/>
      <c r="ELQ202" s="1"/>
      <c r="ELR202" s="1"/>
      <c r="ELS202" s="1"/>
      <c r="ELT202" s="1"/>
      <c r="ELU202" s="1"/>
      <c r="ELV202" s="1"/>
      <c r="ELW202" s="1"/>
      <c r="ELX202" s="1"/>
      <c r="ELY202" s="1"/>
      <c r="ELZ202" s="1"/>
      <c r="EMA202" s="1"/>
      <c r="EMB202" s="1"/>
      <c r="EMC202" s="1"/>
      <c r="EMD202" s="1"/>
      <c r="EME202" s="1"/>
      <c r="EMF202" s="1"/>
      <c r="EMG202" s="1"/>
      <c r="EMH202" s="1"/>
      <c r="EMI202" s="1"/>
      <c r="EMJ202" s="1"/>
      <c r="EMK202" s="1"/>
      <c r="EML202" s="1"/>
      <c r="EMM202" s="1"/>
      <c r="EMN202" s="1"/>
      <c r="EMO202" s="1"/>
      <c r="EMP202" s="1"/>
      <c r="EMQ202" s="1"/>
      <c r="EMR202" s="1"/>
      <c r="EMS202" s="1"/>
      <c r="EMT202" s="1"/>
      <c r="EMU202" s="1"/>
      <c r="EMV202" s="1"/>
      <c r="EMW202" s="1"/>
      <c r="EMX202" s="1"/>
      <c r="EMY202" s="1"/>
      <c r="EMZ202" s="1"/>
      <c r="ENA202" s="1"/>
      <c r="ENB202" s="1"/>
      <c r="ENC202" s="1"/>
      <c r="END202" s="1"/>
      <c r="ENE202" s="1"/>
      <c r="ENF202" s="1"/>
      <c r="ENG202" s="1"/>
      <c r="ENH202" s="1"/>
      <c r="ENI202" s="1"/>
      <c r="ENJ202" s="1"/>
      <c r="ENK202" s="1"/>
      <c r="ENL202" s="1"/>
      <c r="ENM202" s="1"/>
      <c r="ENN202" s="1"/>
      <c r="ENO202" s="1"/>
      <c r="ENP202" s="1"/>
      <c r="ENQ202" s="1"/>
      <c r="ENR202" s="1"/>
      <c r="ENS202" s="1"/>
      <c r="ENT202" s="1"/>
      <c r="ENU202" s="1"/>
      <c r="ENV202" s="1"/>
      <c r="ENW202" s="1"/>
      <c r="ENX202" s="1"/>
      <c r="ENY202" s="1"/>
      <c r="ENZ202" s="1"/>
      <c r="EOA202" s="1"/>
      <c r="EOB202" s="1"/>
      <c r="EOC202" s="1"/>
      <c r="EOD202" s="1"/>
      <c r="EOE202" s="1"/>
      <c r="EOF202" s="1"/>
      <c r="EOG202" s="1"/>
      <c r="EOH202" s="1"/>
      <c r="EOI202" s="1"/>
      <c r="EOJ202" s="1"/>
      <c r="EOK202" s="1"/>
      <c r="EOL202" s="1"/>
      <c r="EOM202" s="1"/>
      <c r="EON202" s="1"/>
      <c r="EOO202" s="1"/>
      <c r="EOP202" s="1"/>
      <c r="EOQ202" s="1"/>
      <c r="EOR202" s="1"/>
      <c r="EOS202" s="1"/>
      <c r="EOT202" s="1"/>
      <c r="EOU202" s="1"/>
      <c r="EOV202" s="1"/>
      <c r="EOW202" s="1"/>
      <c r="EOX202" s="1"/>
      <c r="EOY202" s="1"/>
      <c r="EOZ202" s="1"/>
      <c r="EPA202" s="1"/>
      <c r="EPB202" s="1"/>
      <c r="EPC202" s="1"/>
      <c r="EPD202" s="1"/>
      <c r="EPE202" s="1"/>
      <c r="EPF202" s="1"/>
      <c r="EPG202" s="1"/>
      <c r="EPH202" s="1"/>
      <c r="EPI202" s="1"/>
      <c r="EPJ202" s="1"/>
      <c r="EPK202" s="1"/>
      <c r="EPL202" s="1"/>
      <c r="EPM202" s="1"/>
      <c r="EPN202" s="1"/>
      <c r="EPO202" s="1"/>
      <c r="EPP202" s="1"/>
      <c r="EPQ202" s="1"/>
      <c r="EPR202" s="1"/>
      <c r="EPS202" s="1"/>
      <c r="EPT202" s="1"/>
      <c r="EPU202" s="1"/>
      <c r="EPV202" s="1"/>
      <c r="EPW202" s="1"/>
      <c r="EPX202" s="1"/>
      <c r="EPY202" s="1"/>
      <c r="EPZ202" s="1"/>
      <c r="EQA202" s="1"/>
      <c r="EQB202" s="1"/>
      <c r="EQC202" s="1"/>
      <c r="EQD202" s="1"/>
      <c r="EQE202" s="1"/>
      <c r="EQF202" s="1"/>
      <c r="EQG202" s="1"/>
      <c r="EQH202" s="1"/>
      <c r="EQI202" s="1"/>
      <c r="EQJ202" s="1"/>
      <c r="EQK202" s="1"/>
      <c r="EQL202" s="1"/>
      <c r="EQM202" s="1"/>
      <c r="EQN202" s="1"/>
      <c r="EQO202" s="1"/>
      <c r="EQP202" s="1"/>
      <c r="EQQ202" s="1"/>
      <c r="EQR202" s="1"/>
      <c r="EQS202" s="1"/>
      <c r="EQT202" s="1"/>
      <c r="EQU202" s="1"/>
      <c r="EQV202" s="1"/>
      <c r="EQW202" s="1"/>
      <c r="EQX202" s="1"/>
      <c r="EQY202" s="1"/>
      <c r="EQZ202" s="1"/>
      <c r="ERA202" s="1"/>
      <c r="ERB202" s="1"/>
      <c r="ERC202" s="1"/>
      <c r="ERD202" s="1"/>
      <c r="ERE202" s="1"/>
      <c r="ERF202" s="1"/>
      <c r="ERG202" s="1"/>
      <c r="ERH202" s="1"/>
      <c r="ERI202" s="1"/>
      <c r="ERJ202" s="1"/>
      <c r="ERK202" s="1"/>
      <c r="ERL202" s="1"/>
      <c r="ERM202" s="1"/>
      <c r="ERN202" s="1"/>
      <c r="ERO202" s="1"/>
      <c r="ERP202" s="1"/>
      <c r="ERQ202" s="1"/>
      <c r="ERR202" s="1"/>
      <c r="ERS202" s="1"/>
      <c r="ERT202" s="1"/>
      <c r="ERU202" s="1"/>
      <c r="ERV202" s="1"/>
      <c r="ERW202" s="1"/>
      <c r="ERX202" s="1"/>
      <c r="ERY202" s="1"/>
      <c r="ERZ202" s="1"/>
      <c r="ESA202" s="1"/>
      <c r="ESB202" s="1"/>
      <c r="ESC202" s="1"/>
      <c r="ESD202" s="1"/>
      <c r="ESE202" s="1"/>
      <c r="ESF202" s="1"/>
      <c r="ESG202" s="1"/>
      <c r="ESH202" s="1"/>
      <c r="ESI202" s="1"/>
      <c r="ESJ202" s="1"/>
      <c r="ESK202" s="1"/>
      <c r="ESL202" s="1"/>
      <c r="ESM202" s="1"/>
      <c r="ESN202" s="1"/>
      <c r="ESO202" s="1"/>
      <c r="ESP202" s="1"/>
      <c r="ESQ202" s="1"/>
      <c r="ESR202" s="1"/>
      <c r="ESS202" s="1"/>
      <c r="EST202" s="1"/>
      <c r="ESU202" s="1"/>
      <c r="ESV202" s="1"/>
      <c r="ESW202" s="1"/>
      <c r="ESX202" s="1"/>
      <c r="ESY202" s="1"/>
      <c r="ESZ202" s="1"/>
      <c r="ETA202" s="1"/>
      <c r="ETB202" s="1"/>
      <c r="ETC202" s="1"/>
      <c r="ETD202" s="1"/>
      <c r="ETE202" s="1"/>
      <c r="ETF202" s="1"/>
      <c r="ETG202" s="1"/>
      <c r="ETH202" s="1"/>
      <c r="ETI202" s="1"/>
      <c r="ETJ202" s="1"/>
      <c r="ETK202" s="1"/>
      <c r="ETL202" s="1"/>
      <c r="ETM202" s="1"/>
      <c r="ETN202" s="1"/>
      <c r="ETO202" s="1"/>
      <c r="ETP202" s="1"/>
      <c r="ETQ202" s="1"/>
      <c r="ETR202" s="1"/>
      <c r="ETS202" s="1"/>
      <c r="ETT202" s="1"/>
      <c r="ETU202" s="1"/>
      <c r="ETV202" s="1"/>
      <c r="ETW202" s="1"/>
      <c r="ETX202" s="1"/>
      <c r="ETY202" s="1"/>
      <c r="ETZ202" s="1"/>
      <c r="EUA202" s="1"/>
      <c r="EUB202" s="1"/>
      <c r="EUC202" s="1"/>
      <c r="EUD202" s="1"/>
      <c r="EUE202" s="1"/>
      <c r="EUF202" s="1"/>
      <c r="EUG202" s="1"/>
      <c r="EUH202" s="1"/>
      <c r="EUI202" s="1"/>
      <c r="EUJ202" s="1"/>
      <c r="EUK202" s="1"/>
      <c r="EUL202" s="1"/>
      <c r="EUM202" s="1"/>
      <c r="EUN202" s="1"/>
      <c r="EUO202" s="1"/>
      <c r="EUP202" s="1"/>
      <c r="EUQ202" s="1"/>
      <c r="EUR202" s="1"/>
      <c r="EUS202" s="1"/>
      <c r="EUT202" s="1"/>
      <c r="EUU202" s="1"/>
      <c r="EUV202" s="1"/>
      <c r="EUW202" s="1"/>
      <c r="EUX202" s="1"/>
      <c r="EUY202" s="1"/>
      <c r="EUZ202" s="1"/>
      <c r="EVA202" s="1"/>
      <c r="EVB202" s="1"/>
      <c r="EVC202" s="1"/>
      <c r="EVD202" s="1"/>
      <c r="EVE202" s="1"/>
      <c r="EVF202" s="1"/>
      <c r="EVG202" s="1"/>
      <c r="EVH202" s="1"/>
      <c r="EVI202" s="1"/>
      <c r="EVJ202" s="1"/>
      <c r="EVK202" s="1"/>
      <c r="EVL202" s="1"/>
      <c r="EVM202" s="1"/>
      <c r="EVN202" s="1"/>
      <c r="EVO202" s="1"/>
      <c r="EVP202" s="1"/>
      <c r="EVQ202" s="1"/>
      <c r="EVR202" s="1"/>
      <c r="EVS202" s="1"/>
      <c r="EVT202" s="1"/>
      <c r="EVU202" s="1"/>
      <c r="EVV202" s="1"/>
      <c r="EVW202" s="1"/>
      <c r="EVX202" s="1"/>
      <c r="EVY202" s="1"/>
      <c r="EVZ202" s="1"/>
      <c r="EWA202" s="1"/>
      <c r="EWB202" s="1"/>
      <c r="EWC202" s="1"/>
      <c r="EWD202" s="1"/>
      <c r="EWE202" s="1"/>
      <c r="EWF202" s="1"/>
      <c r="EWG202" s="1"/>
      <c r="EWH202" s="1"/>
      <c r="EWI202" s="1"/>
      <c r="EWJ202" s="1"/>
      <c r="EWK202" s="1"/>
      <c r="EWL202" s="1"/>
      <c r="EWM202" s="1"/>
      <c r="EWN202" s="1"/>
      <c r="EWO202" s="1"/>
      <c r="EWP202" s="1"/>
      <c r="EWQ202" s="1"/>
      <c r="EWR202" s="1"/>
      <c r="EWS202" s="1"/>
      <c r="EWT202" s="1"/>
      <c r="EWU202" s="1"/>
      <c r="EWV202" s="1"/>
      <c r="EWW202" s="1"/>
      <c r="EWX202" s="1"/>
      <c r="EWY202" s="1"/>
      <c r="EWZ202" s="1"/>
      <c r="EXA202" s="1"/>
      <c r="EXB202" s="1"/>
      <c r="EXC202" s="1"/>
      <c r="EXD202" s="1"/>
      <c r="EXE202" s="1"/>
      <c r="EXF202" s="1"/>
      <c r="EXG202" s="1"/>
      <c r="EXH202" s="1"/>
      <c r="EXI202" s="1"/>
      <c r="EXJ202" s="1"/>
      <c r="EXK202" s="1"/>
      <c r="EXL202" s="1"/>
      <c r="EXM202" s="1"/>
      <c r="EXN202" s="1"/>
      <c r="EXO202" s="1"/>
      <c r="EXP202" s="1"/>
      <c r="EXQ202" s="1"/>
      <c r="EXR202" s="1"/>
      <c r="EXS202" s="1"/>
      <c r="EXT202" s="1"/>
      <c r="EXU202" s="1"/>
      <c r="EXV202" s="1"/>
      <c r="EXW202" s="1"/>
      <c r="EXX202" s="1"/>
      <c r="EXY202" s="1"/>
      <c r="EXZ202" s="1"/>
      <c r="EYA202" s="1"/>
      <c r="EYB202" s="1"/>
      <c r="EYC202" s="1"/>
      <c r="EYD202" s="1"/>
      <c r="EYE202" s="1"/>
      <c r="EYF202" s="1"/>
      <c r="EYG202" s="1"/>
      <c r="EYH202" s="1"/>
      <c r="EYI202" s="1"/>
      <c r="EYJ202" s="1"/>
      <c r="EYK202" s="1"/>
      <c r="EYL202" s="1"/>
      <c r="EYM202" s="1"/>
      <c r="EYN202" s="1"/>
      <c r="EYO202" s="1"/>
      <c r="EYP202" s="1"/>
      <c r="EYQ202" s="1"/>
      <c r="EYR202" s="1"/>
      <c r="EYS202" s="1"/>
      <c r="EYT202" s="1"/>
      <c r="EYU202" s="1"/>
      <c r="EYV202" s="1"/>
      <c r="EYW202" s="1"/>
      <c r="EYX202" s="1"/>
      <c r="EYY202" s="1"/>
      <c r="EYZ202" s="1"/>
      <c r="EZA202" s="1"/>
      <c r="EZB202" s="1"/>
      <c r="EZC202" s="1"/>
      <c r="EZD202" s="1"/>
      <c r="EZE202" s="1"/>
      <c r="EZF202" s="1"/>
      <c r="EZG202" s="1"/>
      <c r="EZH202" s="1"/>
      <c r="EZI202" s="1"/>
      <c r="EZJ202" s="1"/>
      <c r="EZK202" s="1"/>
      <c r="EZL202" s="1"/>
      <c r="EZM202" s="1"/>
      <c r="EZN202" s="1"/>
      <c r="EZO202" s="1"/>
      <c r="EZP202" s="1"/>
      <c r="EZQ202" s="1"/>
      <c r="EZR202" s="1"/>
      <c r="EZS202" s="1"/>
      <c r="EZT202" s="1"/>
      <c r="EZU202" s="1"/>
      <c r="EZV202" s="1"/>
      <c r="EZW202" s="1"/>
      <c r="EZX202" s="1"/>
      <c r="EZY202" s="1"/>
      <c r="EZZ202" s="1"/>
      <c r="FAA202" s="1"/>
      <c r="FAB202" s="1"/>
      <c r="FAC202" s="1"/>
      <c r="FAD202" s="1"/>
      <c r="FAE202" s="1"/>
      <c r="FAF202" s="1"/>
      <c r="FAG202" s="1"/>
      <c r="FAH202" s="1"/>
      <c r="FAI202" s="1"/>
      <c r="FAJ202" s="1"/>
      <c r="FAK202" s="1"/>
      <c r="FAL202" s="1"/>
      <c r="FAM202" s="1"/>
      <c r="FAN202" s="1"/>
      <c r="FAO202" s="1"/>
      <c r="FAP202" s="1"/>
      <c r="FAQ202" s="1"/>
      <c r="FAR202" s="1"/>
      <c r="FAS202" s="1"/>
      <c r="FAT202" s="1"/>
      <c r="FAU202" s="1"/>
      <c r="FAV202" s="1"/>
      <c r="FAW202" s="1"/>
      <c r="FAX202" s="1"/>
      <c r="FAY202" s="1"/>
      <c r="FAZ202" s="1"/>
      <c r="FBA202" s="1"/>
      <c r="FBB202" s="1"/>
      <c r="FBC202" s="1"/>
      <c r="FBD202" s="1"/>
      <c r="FBE202" s="1"/>
      <c r="FBF202" s="1"/>
      <c r="FBG202" s="1"/>
      <c r="FBH202" s="1"/>
      <c r="FBI202" s="1"/>
      <c r="FBJ202" s="1"/>
      <c r="FBK202" s="1"/>
      <c r="FBL202" s="1"/>
      <c r="FBM202" s="1"/>
      <c r="FBN202" s="1"/>
      <c r="FBO202" s="1"/>
      <c r="FBP202" s="1"/>
      <c r="FBQ202" s="1"/>
      <c r="FBR202" s="1"/>
      <c r="FBS202" s="1"/>
      <c r="FBT202" s="1"/>
      <c r="FBU202" s="1"/>
      <c r="FBV202" s="1"/>
      <c r="FBW202" s="1"/>
      <c r="FBX202" s="1"/>
      <c r="FBY202" s="1"/>
      <c r="FBZ202" s="1"/>
      <c r="FCA202" s="1"/>
      <c r="FCB202" s="1"/>
      <c r="FCC202" s="1"/>
      <c r="FCD202" s="1"/>
      <c r="FCE202" s="1"/>
      <c r="FCF202" s="1"/>
      <c r="FCG202" s="1"/>
      <c r="FCH202" s="1"/>
      <c r="FCI202" s="1"/>
      <c r="FCJ202" s="1"/>
      <c r="FCK202" s="1"/>
      <c r="FCL202" s="1"/>
      <c r="FCM202" s="1"/>
      <c r="FCN202" s="1"/>
      <c r="FCO202" s="1"/>
      <c r="FCP202" s="1"/>
      <c r="FCQ202" s="1"/>
      <c r="FCR202" s="1"/>
      <c r="FCS202" s="1"/>
      <c r="FCT202" s="1"/>
      <c r="FCU202" s="1"/>
      <c r="FCV202" s="1"/>
      <c r="FCW202" s="1"/>
      <c r="FCX202" s="1"/>
      <c r="FCY202" s="1"/>
      <c r="FCZ202" s="1"/>
      <c r="FDA202" s="1"/>
      <c r="FDB202" s="1"/>
      <c r="FDC202" s="1"/>
      <c r="FDD202" s="1"/>
      <c r="FDE202" s="1"/>
      <c r="FDF202" s="1"/>
      <c r="FDG202" s="1"/>
      <c r="FDH202" s="1"/>
      <c r="FDI202" s="1"/>
      <c r="FDJ202" s="1"/>
      <c r="FDK202" s="1"/>
      <c r="FDL202" s="1"/>
      <c r="FDM202" s="1"/>
      <c r="FDN202" s="1"/>
      <c r="FDO202" s="1"/>
      <c r="FDP202" s="1"/>
      <c r="FDQ202" s="1"/>
      <c r="FDR202" s="1"/>
      <c r="FDS202" s="1"/>
      <c r="FDT202" s="1"/>
      <c r="FDU202" s="1"/>
      <c r="FDV202" s="1"/>
      <c r="FDW202" s="1"/>
      <c r="FDX202" s="1"/>
      <c r="FDY202" s="1"/>
      <c r="FDZ202" s="1"/>
      <c r="FEA202" s="1"/>
      <c r="FEB202" s="1"/>
      <c r="FEC202" s="1"/>
      <c r="FED202" s="1"/>
      <c r="FEE202" s="1"/>
      <c r="FEF202" s="1"/>
      <c r="FEG202" s="1"/>
      <c r="FEH202" s="1"/>
      <c r="FEI202" s="1"/>
      <c r="FEJ202" s="1"/>
      <c r="FEK202" s="1"/>
      <c r="FEL202" s="1"/>
      <c r="FEM202" s="1"/>
      <c r="FEN202" s="1"/>
      <c r="FEO202" s="1"/>
      <c r="FEP202" s="1"/>
      <c r="FEQ202" s="1"/>
      <c r="FER202" s="1"/>
      <c r="FES202" s="1"/>
      <c r="FET202" s="1"/>
      <c r="FEU202" s="1"/>
      <c r="FEV202" s="1"/>
      <c r="FEW202" s="1"/>
      <c r="FEX202" s="1"/>
      <c r="FEY202" s="1"/>
      <c r="FEZ202" s="1"/>
      <c r="FFA202" s="1"/>
      <c r="FFB202" s="1"/>
      <c r="FFC202" s="1"/>
      <c r="FFD202" s="1"/>
      <c r="FFE202" s="1"/>
      <c r="FFF202" s="1"/>
      <c r="FFG202" s="1"/>
      <c r="FFH202" s="1"/>
      <c r="FFI202" s="1"/>
      <c r="FFJ202" s="1"/>
      <c r="FFK202" s="1"/>
      <c r="FFL202" s="1"/>
      <c r="FFM202" s="1"/>
      <c r="FFN202" s="1"/>
      <c r="FFO202" s="1"/>
      <c r="FFP202" s="1"/>
      <c r="FFQ202" s="1"/>
      <c r="FFR202" s="1"/>
      <c r="FFS202" s="1"/>
      <c r="FFT202" s="1"/>
      <c r="FFU202" s="1"/>
      <c r="FFV202" s="1"/>
      <c r="FFW202" s="1"/>
      <c r="FFX202" s="1"/>
      <c r="FFY202" s="1"/>
      <c r="FFZ202" s="1"/>
      <c r="FGA202" s="1"/>
      <c r="FGB202" s="1"/>
      <c r="FGC202" s="1"/>
      <c r="FGD202" s="1"/>
      <c r="FGE202" s="1"/>
      <c r="FGF202" s="1"/>
      <c r="FGG202" s="1"/>
      <c r="FGH202" s="1"/>
      <c r="FGI202" s="1"/>
      <c r="FGJ202" s="1"/>
      <c r="FGK202" s="1"/>
      <c r="FGL202" s="1"/>
      <c r="FGM202" s="1"/>
      <c r="FGN202" s="1"/>
      <c r="FGO202" s="1"/>
      <c r="FGP202" s="1"/>
      <c r="FGQ202" s="1"/>
      <c r="FGR202" s="1"/>
      <c r="FGS202" s="1"/>
      <c r="FGT202" s="1"/>
      <c r="FGU202" s="1"/>
      <c r="FGV202" s="1"/>
      <c r="FGW202" s="1"/>
      <c r="FGX202" s="1"/>
      <c r="FGY202" s="1"/>
      <c r="FGZ202" s="1"/>
      <c r="FHA202" s="1"/>
      <c r="FHB202" s="1"/>
      <c r="FHC202" s="1"/>
      <c r="FHD202" s="1"/>
      <c r="FHE202" s="1"/>
      <c r="FHF202" s="1"/>
      <c r="FHG202" s="1"/>
      <c r="FHH202" s="1"/>
      <c r="FHI202" s="1"/>
      <c r="FHJ202" s="1"/>
      <c r="FHK202" s="1"/>
      <c r="FHL202" s="1"/>
      <c r="FHM202" s="1"/>
      <c r="FHN202" s="1"/>
      <c r="FHO202" s="1"/>
      <c r="FHP202" s="1"/>
      <c r="FHQ202" s="1"/>
      <c r="FHR202" s="1"/>
      <c r="FHS202" s="1"/>
      <c r="FHT202" s="1"/>
      <c r="FHU202" s="1"/>
      <c r="FHV202" s="1"/>
      <c r="FHW202" s="1"/>
      <c r="FHX202" s="1"/>
      <c r="FHY202" s="1"/>
      <c r="FHZ202" s="1"/>
      <c r="FIA202" s="1"/>
      <c r="FIB202" s="1"/>
      <c r="FIC202" s="1"/>
      <c r="FID202" s="1"/>
      <c r="FIE202" s="1"/>
      <c r="FIF202" s="1"/>
      <c r="FIG202" s="1"/>
      <c r="FIH202" s="1"/>
      <c r="FII202" s="1"/>
      <c r="FIJ202" s="1"/>
      <c r="FIK202" s="1"/>
      <c r="FIL202" s="1"/>
      <c r="FIM202" s="1"/>
      <c r="FIN202" s="1"/>
      <c r="FIO202" s="1"/>
      <c r="FIP202" s="1"/>
      <c r="FIQ202" s="1"/>
      <c r="FIR202" s="1"/>
      <c r="FIS202" s="1"/>
      <c r="FIT202" s="1"/>
      <c r="FIU202" s="1"/>
      <c r="FIV202" s="1"/>
      <c r="FIW202" s="1"/>
      <c r="FIX202" s="1"/>
      <c r="FIY202" s="1"/>
      <c r="FIZ202" s="1"/>
      <c r="FJA202" s="1"/>
      <c r="FJB202" s="1"/>
      <c r="FJC202" s="1"/>
      <c r="FJD202" s="1"/>
      <c r="FJE202" s="1"/>
      <c r="FJF202" s="1"/>
      <c r="FJG202" s="1"/>
      <c r="FJH202" s="1"/>
      <c r="FJI202" s="1"/>
      <c r="FJJ202" s="1"/>
      <c r="FJK202" s="1"/>
      <c r="FJL202" s="1"/>
      <c r="FJM202" s="1"/>
      <c r="FJN202" s="1"/>
      <c r="FJO202" s="1"/>
      <c r="FJP202" s="1"/>
      <c r="FJQ202" s="1"/>
      <c r="FJR202" s="1"/>
      <c r="FJS202" s="1"/>
      <c r="FJT202" s="1"/>
      <c r="FJU202" s="1"/>
      <c r="FJV202" s="1"/>
      <c r="FJW202" s="1"/>
      <c r="FJX202" s="1"/>
      <c r="FJY202" s="1"/>
      <c r="FJZ202" s="1"/>
      <c r="FKA202" s="1"/>
      <c r="FKB202" s="1"/>
      <c r="FKC202" s="1"/>
      <c r="FKD202" s="1"/>
      <c r="FKE202" s="1"/>
      <c r="FKF202" s="1"/>
      <c r="FKG202" s="1"/>
      <c r="FKH202" s="1"/>
      <c r="FKI202" s="1"/>
      <c r="FKJ202" s="1"/>
      <c r="FKK202" s="1"/>
      <c r="FKL202" s="1"/>
      <c r="FKM202" s="1"/>
      <c r="FKN202" s="1"/>
      <c r="FKO202" s="1"/>
      <c r="FKP202" s="1"/>
      <c r="FKQ202" s="1"/>
      <c r="FKR202" s="1"/>
      <c r="FKS202" s="1"/>
      <c r="FKT202" s="1"/>
      <c r="FKU202" s="1"/>
      <c r="FKV202" s="1"/>
      <c r="FKW202" s="1"/>
      <c r="FKX202" s="1"/>
      <c r="FKY202" s="1"/>
      <c r="FKZ202" s="1"/>
      <c r="FLA202" s="1"/>
      <c r="FLB202" s="1"/>
      <c r="FLC202" s="1"/>
      <c r="FLD202" s="1"/>
      <c r="FLE202" s="1"/>
      <c r="FLF202" s="1"/>
      <c r="FLG202" s="1"/>
      <c r="FLH202" s="1"/>
      <c r="FLI202" s="1"/>
      <c r="FLJ202" s="1"/>
      <c r="FLK202" s="1"/>
      <c r="FLL202" s="1"/>
      <c r="FLM202" s="1"/>
      <c r="FLN202" s="1"/>
      <c r="FLO202" s="1"/>
      <c r="FLP202" s="1"/>
      <c r="FLQ202" s="1"/>
      <c r="FLR202" s="1"/>
      <c r="FLS202" s="1"/>
      <c r="FLT202" s="1"/>
      <c r="FLU202" s="1"/>
      <c r="FLV202" s="1"/>
      <c r="FLW202" s="1"/>
      <c r="FLX202" s="1"/>
      <c r="FLY202" s="1"/>
      <c r="FLZ202" s="1"/>
      <c r="FMA202" s="1"/>
      <c r="FMB202" s="1"/>
      <c r="FMC202" s="1"/>
      <c r="FMD202" s="1"/>
      <c r="FME202" s="1"/>
      <c r="FMF202" s="1"/>
      <c r="FMG202" s="1"/>
      <c r="FMH202" s="1"/>
      <c r="FMI202" s="1"/>
      <c r="FMJ202" s="1"/>
      <c r="FMK202" s="1"/>
      <c r="FML202" s="1"/>
      <c r="FMM202" s="1"/>
      <c r="FMN202" s="1"/>
      <c r="FMO202" s="1"/>
      <c r="FMP202" s="1"/>
      <c r="FMQ202" s="1"/>
      <c r="FMR202" s="1"/>
      <c r="FMS202" s="1"/>
      <c r="FMT202" s="1"/>
      <c r="FMU202" s="1"/>
      <c r="FMV202" s="1"/>
      <c r="FMW202" s="1"/>
      <c r="FMX202" s="1"/>
      <c r="FMY202" s="1"/>
      <c r="FMZ202" s="1"/>
      <c r="FNA202" s="1"/>
      <c r="FNB202" s="1"/>
      <c r="FNC202" s="1"/>
      <c r="FND202" s="1"/>
      <c r="FNE202" s="1"/>
      <c r="FNF202" s="1"/>
      <c r="FNG202" s="1"/>
      <c r="FNH202" s="1"/>
      <c r="FNI202" s="1"/>
      <c r="FNJ202" s="1"/>
      <c r="FNK202" s="1"/>
      <c r="FNL202" s="1"/>
      <c r="FNM202" s="1"/>
      <c r="FNN202" s="1"/>
      <c r="FNO202" s="1"/>
      <c r="FNP202" s="1"/>
      <c r="FNQ202" s="1"/>
      <c r="FNR202" s="1"/>
      <c r="FNS202" s="1"/>
      <c r="FNT202" s="1"/>
      <c r="FNU202" s="1"/>
      <c r="FNV202" s="1"/>
      <c r="FNW202" s="1"/>
      <c r="FNX202" s="1"/>
      <c r="FNY202" s="1"/>
      <c r="FNZ202" s="1"/>
      <c r="FOA202" s="1"/>
      <c r="FOB202" s="1"/>
      <c r="FOC202" s="1"/>
      <c r="FOD202" s="1"/>
      <c r="FOE202" s="1"/>
      <c r="FOF202" s="1"/>
      <c r="FOG202" s="1"/>
      <c r="FOH202" s="1"/>
      <c r="FOI202" s="1"/>
      <c r="FOJ202" s="1"/>
      <c r="FOK202" s="1"/>
      <c r="FOL202" s="1"/>
      <c r="FOM202" s="1"/>
      <c r="FON202" s="1"/>
      <c r="FOO202" s="1"/>
      <c r="FOP202" s="1"/>
      <c r="FOQ202" s="1"/>
      <c r="FOR202" s="1"/>
      <c r="FOS202" s="1"/>
      <c r="FOT202" s="1"/>
      <c r="FOU202" s="1"/>
      <c r="FOV202" s="1"/>
      <c r="FOW202" s="1"/>
      <c r="FOX202" s="1"/>
      <c r="FOY202" s="1"/>
      <c r="FOZ202" s="1"/>
      <c r="FPA202" s="1"/>
      <c r="FPB202" s="1"/>
      <c r="FPC202" s="1"/>
      <c r="FPD202" s="1"/>
      <c r="FPE202" s="1"/>
      <c r="FPF202" s="1"/>
      <c r="FPG202" s="1"/>
      <c r="FPH202" s="1"/>
      <c r="FPI202" s="1"/>
      <c r="FPJ202" s="1"/>
      <c r="FPK202" s="1"/>
      <c r="FPL202" s="1"/>
      <c r="FPM202" s="1"/>
      <c r="FPN202" s="1"/>
      <c r="FPO202" s="1"/>
      <c r="FPP202" s="1"/>
      <c r="FPQ202" s="1"/>
      <c r="FPR202" s="1"/>
      <c r="FPS202" s="1"/>
      <c r="FPT202" s="1"/>
      <c r="FPU202" s="1"/>
      <c r="FPV202" s="1"/>
      <c r="FPW202" s="1"/>
      <c r="FPX202" s="1"/>
      <c r="FPY202" s="1"/>
      <c r="FPZ202" s="1"/>
      <c r="FQA202" s="1"/>
      <c r="FQB202" s="1"/>
      <c r="FQC202" s="1"/>
      <c r="FQD202" s="1"/>
      <c r="FQE202" s="1"/>
      <c r="FQF202" s="1"/>
      <c r="FQG202" s="1"/>
      <c r="FQH202" s="1"/>
      <c r="FQI202" s="1"/>
      <c r="FQJ202" s="1"/>
      <c r="FQK202" s="1"/>
      <c r="FQL202" s="1"/>
      <c r="FQM202" s="1"/>
      <c r="FQN202" s="1"/>
      <c r="FQO202" s="1"/>
      <c r="FQP202" s="1"/>
      <c r="FQQ202" s="1"/>
      <c r="FQR202" s="1"/>
      <c r="FQS202" s="1"/>
      <c r="FQT202" s="1"/>
      <c r="FQU202" s="1"/>
      <c r="FQV202" s="1"/>
      <c r="FQW202" s="1"/>
      <c r="FQX202" s="1"/>
      <c r="FQY202" s="1"/>
      <c r="FQZ202" s="1"/>
      <c r="FRA202" s="1"/>
      <c r="FRB202" s="1"/>
      <c r="FRC202" s="1"/>
      <c r="FRD202" s="1"/>
      <c r="FRE202" s="1"/>
      <c r="FRF202" s="1"/>
      <c r="FRG202" s="1"/>
      <c r="FRH202" s="1"/>
      <c r="FRI202" s="1"/>
      <c r="FRJ202" s="1"/>
      <c r="FRK202" s="1"/>
      <c r="FRL202" s="1"/>
      <c r="FRM202" s="1"/>
      <c r="FRN202" s="1"/>
      <c r="FRO202" s="1"/>
      <c r="FRP202" s="1"/>
      <c r="FRQ202" s="1"/>
      <c r="FRR202" s="1"/>
      <c r="FRS202" s="1"/>
      <c r="FRT202" s="1"/>
      <c r="FRU202" s="1"/>
      <c r="FRV202" s="1"/>
      <c r="FRW202" s="1"/>
      <c r="FRX202" s="1"/>
      <c r="FRY202" s="1"/>
      <c r="FRZ202" s="1"/>
      <c r="FSA202" s="1"/>
      <c r="FSB202" s="1"/>
      <c r="FSC202" s="1"/>
      <c r="FSD202" s="1"/>
      <c r="FSE202" s="1"/>
      <c r="FSF202" s="1"/>
      <c r="FSG202" s="1"/>
      <c r="FSH202" s="1"/>
      <c r="FSI202" s="1"/>
      <c r="FSJ202" s="1"/>
      <c r="FSK202" s="1"/>
      <c r="FSL202" s="1"/>
      <c r="FSM202" s="1"/>
      <c r="FSN202" s="1"/>
      <c r="FSO202" s="1"/>
      <c r="FSP202" s="1"/>
      <c r="FSQ202" s="1"/>
      <c r="FSR202" s="1"/>
      <c r="FSS202" s="1"/>
      <c r="FST202" s="1"/>
      <c r="FSU202" s="1"/>
      <c r="FSV202" s="1"/>
      <c r="FSW202" s="1"/>
      <c r="FSX202" s="1"/>
      <c r="FSY202" s="1"/>
      <c r="FSZ202" s="1"/>
      <c r="FTA202" s="1"/>
      <c r="FTB202" s="1"/>
      <c r="FTC202" s="1"/>
      <c r="FTD202" s="1"/>
      <c r="FTE202" s="1"/>
      <c r="FTF202" s="1"/>
      <c r="FTG202" s="1"/>
      <c r="FTH202" s="1"/>
      <c r="FTI202" s="1"/>
      <c r="FTJ202" s="1"/>
      <c r="FTK202" s="1"/>
      <c r="FTL202" s="1"/>
      <c r="FTM202" s="1"/>
      <c r="FTN202" s="1"/>
      <c r="FTO202" s="1"/>
      <c r="FTP202" s="1"/>
      <c r="FTQ202" s="1"/>
      <c r="FTR202" s="1"/>
      <c r="FTS202" s="1"/>
      <c r="FTT202" s="1"/>
      <c r="FTU202" s="1"/>
      <c r="FTV202" s="1"/>
      <c r="FTW202" s="1"/>
      <c r="FTX202" s="1"/>
      <c r="FTY202" s="1"/>
      <c r="FTZ202" s="1"/>
      <c r="FUA202" s="1"/>
      <c r="FUB202" s="1"/>
      <c r="FUC202" s="1"/>
      <c r="FUD202" s="1"/>
      <c r="FUE202" s="1"/>
      <c r="FUF202" s="1"/>
      <c r="FUG202" s="1"/>
      <c r="FUH202" s="1"/>
      <c r="FUI202" s="1"/>
      <c r="FUJ202" s="1"/>
      <c r="FUK202" s="1"/>
      <c r="FUL202" s="1"/>
      <c r="FUM202" s="1"/>
      <c r="FUN202" s="1"/>
      <c r="FUO202" s="1"/>
      <c r="FUP202" s="1"/>
      <c r="FUQ202" s="1"/>
      <c r="FUR202" s="1"/>
      <c r="FUS202" s="1"/>
      <c r="FUT202" s="1"/>
      <c r="FUU202" s="1"/>
      <c r="FUV202" s="1"/>
      <c r="FUW202" s="1"/>
      <c r="FUX202" s="1"/>
      <c r="FUY202" s="1"/>
      <c r="FUZ202" s="1"/>
      <c r="FVA202" s="1"/>
      <c r="FVB202" s="1"/>
      <c r="FVC202" s="1"/>
      <c r="FVD202" s="1"/>
      <c r="FVE202" s="1"/>
      <c r="FVF202" s="1"/>
      <c r="FVG202" s="1"/>
      <c r="FVH202" s="1"/>
      <c r="FVI202" s="1"/>
      <c r="FVJ202" s="1"/>
      <c r="FVK202" s="1"/>
      <c r="FVL202" s="1"/>
      <c r="FVM202" s="1"/>
      <c r="FVN202" s="1"/>
      <c r="FVO202" s="1"/>
      <c r="FVP202" s="1"/>
      <c r="FVQ202" s="1"/>
      <c r="FVR202" s="1"/>
      <c r="FVS202" s="1"/>
      <c r="FVT202" s="1"/>
      <c r="FVU202" s="1"/>
      <c r="FVV202" s="1"/>
      <c r="FVW202" s="1"/>
      <c r="FVX202" s="1"/>
      <c r="FVY202" s="1"/>
      <c r="FVZ202" s="1"/>
      <c r="FWA202" s="1"/>
      <c r="FWB202" s="1"/>
      <c r="FWC202" s="1"/>
      <c r="FWD202" s="1"/>
      <c r="FWE202" s="1"/>
      <c r="FWF202" s="1"/>
      <c r="FWG202" s="1"/>
      <c r="FWH202" s="1"/>
      <c r="FWI202" s="1"/>
      <c r="FWJ202" s="1"/>
      <c r="FWK202" s="1"/>
      <c r="FWL202" s="1"/>
      <c r="FWM202" s="1"/>
      <c r="FWN202" s="1"/>
      <c r="FWO202" s="1"/>
      <c r="FWP202" s="1"/>
      <c r="FWQ202" s="1"/>
      <c r="FWR202" s="1"/>
      <c r="FWS202" s="1"/>
      <c r="FWT202" s="1"/>
      <c r="FWU202" s="1"/>
      <c r="FWV202" s="1"/>
      <c r="FWW202" s="1"/>
      <c r="FWX202" s="1"/>
      <c r="FWY202" s="1"/>
      <c r="FWZ202" s="1"/>
      <c r="FXA202" s="1"/>
      <c r="FXB202" s="1"/>
      <c r="FXC202" s="1"/>
      <c r="FXD202" s="1"/>
      <c r="FXE202" s="1"/>
      <c r="FXF202" s="1"/>
      <c r="FXG202" s="1"/>
      <c r="FXH202" s="1"/>
      <c r="FXI202" s="1"/>
      <c r="FXJ202" s="1"/>
      <c r="FXK202" s="1"/>
      <c r="FXL202" s="1"/>
      <c r="FXM202" s="1"/>
      <c r="FXN202" s="1"/>
      <c r="FXO202" s="1"/>
      <c r="FXP202" s="1"/>
      <c r="FXQ202" s="1"/>
      <c r="FXR202" s="1"/>
      <c r="FXS202" s="1"/>
      <c r="FXT202" s="1"/>
      <c r="FXU202" s="1"/>
      <c r="FXV202" s="1"/>
      <c r="FXW202" s="1"/>
      <c r="FXX202" s="1"/>
      <c r="FXY202" s="1"/>
      <c r="FXZ202" s="1"/>
      <c r="FYA202" s="1"/>
      <c r="FYB202" s="1"/>
      <c r="FYC202" s="1"/>
      <c r="FYD202" s="1"/>
      <c r="FYE202" s="1"/>
      <c r="FYF202" s="1"/>
      <c r="FYG202" s="1"/>
      <c r="FYH202" s="1"/>
      <c r="FYI202" s="1"/>
      <c r="FYJ202" s="1"/>
      <c r="FYK202" s="1"/>
      <c r="FYL202" s="1"/>
      <c r="FYM202" s="1"/>
      <c r="FYN202" s="1"/>
      <c r="FYO202" s="1"/>
      <c r="FYP202" s="1"/>
      <c r="FYQ202" s="1"/>
      <c r="FYR202" s="1"/>
      <c r="FYS202" s="1"/>
      <c r="FYT202" s="1"/>
      <c r="FYU202" s="1"/>
      <c r="FYV202" s="1"/>
      <c r="FYW202" s="1"/>
      <c r="FYX202" s="1"/>
      <c r="FYY202" s="1"/>
      <c r="FYZ202" s="1"/>
      <c r="FZA202" s="1"/>
      <c r="FZB202" s="1"/>
      <c r="FZC202" s="1"/>
      <c r="FZD202" s="1"/>
      <c r="FZE202" s="1"/>
      <c r="FZF202" s="1"/>
      <c r="FZG202" s="1"/>
      <c r="FZH202" s="1"/>
      <c r="FZI202" s="1"/>
      <c r="FZJ202" s="1"/>
      <c r="FZK202" s="1"/>
      <c r="FZL202" s="1"/>
      <c r="FZM202" s="1"/>
      <c r="FZN202" s="1"/>
      <c r="FZO202" s="1"/>
      <c r="FZP202" s="1"/>
      <c r="FZQ202" s="1"/>
      <c r="FZR202" s="1"/>
      <c r="FZS202" s="1"/>
      <c r="FZT202" s="1"/>
      <c r="FZU202" s="1"/>
      <c r="FZV202" s="1"/>
      <c r="FZW202" s="1"/>
      <c r="FZX202" s="1"/>
      <c r="FZY202" s="1"/>
      <c r="FZZ202" s="1"/>
      <c r="GAA202" s="1"/>
      <c r="GAB202" s="1"/>
      <c r="GAC202" s="1"/>
      <c r="GAD202" s="1"/>
      <c r="GAE202" s="1"/>
      <c r="GAF202" s="1"/>
      <c r="GAG202" s="1"/>
      <c r="GAH202" s="1"/>
      <c r="GAI202" s="1"/>
      <c r="GAJ202" s="1"/>
      <c r="GAK202" s="1"/>
      <c r="GAL202" s="1"/>
      <c r="GAM202" s="1"/>
      <c r="GAN202" s="1"/>
      <c r="GAO202" s="1"/>
      <c r="GAP202" s="1"/>
      <c r="GAQ202" s="1"/>
      <c r="GAR202" s="1"/>
      <c r="GAS202" s="1"/>
      <c r="GAT202" s="1"/>
      <c r="GAU202" s="1"/>
      <c r="GAV202" s="1"/>
      <c r="GAW202" s="1"/>
      <c r="GAX202" s="1"/>
      <c r="GAY202" s="1"/>
      <c r="GAZ202" s="1"/>
      <c r="GBA202" s="1"/>
      <c r="GBB202" s="1"/>
      <c r="GBC202" s="1"/>
      <c r="GBD202" s="1"/>
      <c r="GBE202" s="1"/>
      <c r="GBF202" s="1"/>
      <c r="GBG202" s="1"/>
      <c r="GBH202" s="1"/>
      <c r="GBI202" s="1"/>
      <c r="GBJ202" s="1"/>
      <c r="GBK202" s="1"/>
      <c r="GBL202" s="1"/>
      <c r="GBM202" s="1"/>
      <c r="GBN202" s="1"/>
      <c r="GBO202" s="1"/>
      <c r="GBP202" s="1"/>
      <c r="GBQ202" s="1"/>
      <c r="GBR202" s="1"/>
      <c r="GBS202" s="1"/>
      <c r="GBT202" s="1"/>
      <c r="GBU202" s="1"/>
      <c r="GBV202" s="1"/>
      <c r="GBW202" s="1"/>
      <c r="GBX202" s="1"/>
      <c r="GBY202" s="1"/>
      <c r="GBZ202" s="1"/>
      <c r="GCA202" s="1"/>
      <c r="GCB202" s="1"/>
      <c r="GCC202" s="1"/>
      <c r="GCD202" s="1"/>
      <c r="GCE202" s="1"/>
      <c r="GCF202" s="1"/>
      <c r="GCG202" s="1"/>
      <c r="GCH202" s="1"/>
      <c r="GCI202" s="1"/>
      <c r="GCJ202" s="1"/>
      <c r="GCK202" s="1"/>
      <c r="GCL202" s="1"/>
      <c r="GCM202" s="1"/>
      <c r="GCN202" s="1"/>
      <c r="GCO202" s="1"/>
      <c r="GCP202" s="1"/>
      <c r="GCQ202" s="1"/>
      <c r="GCR202" s="1"/>
      <c r="GCS202" s="1"/>
      <c r="GCT202" s="1"/>
      <c r="GCU202" s="1"/>
      <c r="GCV202" s="1"/>
      <c r="GCW202" s="1"/>
      <c r="GCX202" s="1"/>
      <c r="GCY202" s="1"/>
      <c r="GCZ202" s="1"/>
      <c r="GDA202" s="1"/>
      <c r="GDB202" s="1"/>
      <c r="GDC202" s="1"/>
      <c r="GDD202" s="1"/>
      <c r="GDE202" s="1"/>
      <c r="GDF202" s="1"/>
      <c r="GDG202" s="1"/>
      <c r="GDH202" s="1"/>
      <c r="GDI202" s="1"/>
      <c r="GDJ202" s="1"/>
      <c r="GDK202" s="1"/>
      <c r="GDL202" s="1"/>
      <c r="GDM202" s="1"/>
      <c r="GDN202" s="1"/>
      <c r="GDO202" s="1"/>
      <c r="GDP202" s="1"/>
      <c r="GDQ202" s="1"/>
      <c r="GDR202" s="1"/>
      <c r="GDS202" s="1"/>
      <c r="GDT202" s="1"/>
      <c r="GDU202" s="1"/>
      <c r="GDV202" s="1"/>
      <c r="GDW202" s="1"/>
      <c r="GDX202" s="1"/>
      <c r="GDY202" s="1"/>
      <c r="GDZ202" s="1"/>
      <c r="GEA202" s="1"/>
      <c r="GEB202" s="1"/>
      <c r="GEC202" s="1"/>
      <c r="GED202" s="1"/>
      <c r="GEE202" s="1"/>
      <c r="GEF202" s="1"/>
      <c r="GEG202" s="1"/>
      <c r="GEH202" s="1"/>
      <c r="GEI202" s="1"/>
      <c r="GEJ202" s="1"/>
      <c r="GEK202" s="1"/>
      <c r="GEL202" s="1"/>
      <c r="GEM202" s="1"/>
      <c r="GEN202" s="1"/>
      <c r="GEO202" s="1"/>
      <c r="GEP202" s="1"/>
      <c r="GEQ202" s="1"/>
      <c r="GER202" s="1"/>
      <c r="GES202" s="1"/>
      <c r="GET202" s="1"/>
      <c r="GEU202" s="1"/>
      <c r="GEV202" s="1"/>
      <c r="GEW202" s="1"/>
      <c r="GEX202" s="1"/>
      <c r="GEY202" s="1"/>
      <c r="GEZ202" s="1"/>
      <c r="GFA202" s="1"/>
      <c r="GFB202" s="1"/>
      <c r="GFC202" s="1"/>
      <c r="GFD202" s="1"/>
      <c r="GFE202" s="1"/>
      <c r="GFF202" s="1"/>
      <c r="GFG202" s="1"/>
      <c r="GFH202" s="1"/>
      <c r="GFI202" s="1"/>
      <c r="GFJ202" s="1"/>
      <c r="GFK202" s="1"/>
      <c r="GFL202" s="1"/>
      <c r="GFM202" s="1"/>
      <c r="GFN202" s="1"/>
      <c r="GFO202" s="1"/>
      <c r="GFP202" s="1"/>
      <c r="GFQ202" s="1"/>
      <c r="GFR202" s="1"/>
      <c r="GFS202" s="1"/>
      <c r="GFT202" s="1"/>
      <c r="GFU202" s="1"/>
      <c r="GFV202" s="1"/>
      <c r="GFW202" s="1"/>
      <c r="GFX202" s="1"/>
      <c r="GFY202" s="1"/>
      <c r="GFZ202" s="1"/>
      <c r="GGA202" s="1"/>
      <c r="GGB202" s="1"/>
      <c r="GGC202" s="1"/>
      <c r="GGD202" s="1"/>
      <c r="GGE202" s="1"/>
      <c r="GGF202" s="1"/>
      <c r="GGG202" s="1"/>
      <c r="GGH202" s="1"/>
      <c r="GGI202" s="1"/>
      <c r="GGJ202" s="1"/>
      <c r="GGK202" s="1"/>
      <c r="GGL202" s="1"/>
      <c r="GGM202" s="1"/>
      <c r="GGN202" s="1"/>
      <c r="GGO202" s="1"/>
      <c r="GGP202" s="1"/>
      <c r="GGQ202" s="1"/>
      <c r="GGR202" s="1"/>
      <c r="GGS202" s="1"/>
      <c r="GGT202" s="1"/>
      <c r="GGU202" s="1"/>
      <c r="GGV202" s="1"/>
      <c r="GGW202" s="1"/>
      <c r="GGX202" s="1"/>
      <c r="GGY202" s="1"/>
      <c r="GGZ202" s="1"/>
      <c r="GHA202" s="1"/>
      <c r="GHB202" s="1"/>
      <c r="GHC202" s="1"/>
      <c r="GHD202" s="1"/>
      <c r="GHE202" s="1"/>
      <c r="GHF202" s="1"/>
      <c r="GHG202" s="1"/>
      <c r="GHH202" s="1"/>
      <c r="GHI202" s="1"/>
      <c r="GHJ202" s="1"/>
      <c r="GHK202" s="1"/>
      <c r="GHL202" s="1"/>
      <c r="GHM202" s="1"/>
      <c r="GHN202" s="1"/>
      <c r="GHO202" s="1"/>
      <c r="GHP202" s="1"/>
      <c r="GHQ202" s="1"/>
      <c r="GHR202" s="1"/>
      <c r="GHS202" s="1"/>
      <c r="GHT202" s="1"/>
      <c r="GHU202" s="1"/>
      <c r="GHV202" s="1"/>
      <c r="GHW202" s="1"/>
      <c r="GHX202" s="1"/>
      <c r="GHY202" s="1"/>
      <c r="GHZ202" s="1"/>
      <c r="GIA202" s="1"/>
      <c r="GIB202" s="1"/>
      <c r="GIC202" s="1"/>
      <c r="GID202" s="1"/>
      <c r="GIE202" s="1"/>
      <c r="GIF202" s="1"/>
      <c r="GIG202" s="1"/>
      <c r="GIH202" s="1"/>
      <c r="GII202" s="1"/>
      <c r="GIJ202" s="1"/>
      <c r="GIK202" s="1"/>
      <c r="GIL202" s="1"/>
      <c r="GIM202" s="1"/>
      <c r="GIN202" s="1"/>
      <c r="GIO202" s="1"/>
      <c r="GIP202" s="1"/>
      <c r="GIQ202" s="1"/>
      <c r="GIR202" s="1"/>
      <c r="GIS202" s="1"/>
      <c r="GIT202" s="1"/>
      <c r="GIU202" s="1"/>
      <c r="GIV202" s="1"/>
      <c r="GIW202" s="1"/>
      <c r="GIX202" s="1"/>
      <c r="GIY202" s="1"/>
      <c r="GIZ202" s="1"/>
      <c r="GJA202" s="1"/>
      <c r="GJB202" s="1"/>
      <c r="GJC202" s="1"/>
      <c r="GJD202" s="1"/>
      <c r="GJE202" s="1"/>
      <c r="GJF202" s="1"/>
      <c r="GJG202" s="1"/>
      <c r="GJH202" s="1"/>
      <c r="GJI202" s="1"/>
      <c r="GJJ202" s="1"/>
      <c r="GJK202" s="1"/>
      <c r="GJL202" s="1"/>
      <c r="GJM202" s="1"/>
      <c r="GJN202" s="1"/>
      <c r="GJO202" s="1"/>
      <c r="GJP202" s="1"/>
      <c r="GJQ202" s="1"/>
      <c r="GJR202" s="1"/>
      <c r="GJS202" s="1"/>
      <c r="GJT202" s="1"/>
      <c r="GJU202" s="1"/>
      <c r="GJV202" s="1"/>
      <c r="GJW202" s="1"/>
      <c r="GJX202" s="1"/>
      <c r="GJY202" s="1"/>
      <c r="GJZ202" s="1"/>
      <c r="GKA202" s="1"/>
      <c r="GKB202" s="1"/>
      <c r="GKC202" s="1"/>
      <c r="GKD202" s="1"/>
      <c r="GKE202" s="1"/>
      <c r="GKF202" s="1"/>
      <c r="GKG202" s="1"/>
      <c r="GKH202" s="1"/>
      <c r="GKI202" s="1"/>
      <c r="GKJ202" s="1"/>
      <c r="GKK202" s="1"/>
      <c r="GKL202" s="1"/>
      <c r="GKM202" s="1"/>
      <c r="GKN202" s="1"/>
      <c r="GKO202" s="1"/>
      <c r="GKP202" s="1"/>
      <c r="GKQ202" s="1"/>
      <c r="GKR202" s="1"/>
      <c r="GKS202" s="1"/>
      <c r="GKT202" s="1"/>
      <c r="GKU202" s="1"/>
      <c r="GKV202" s="1"/>
      <c r="GKW202" s="1"/>
      <c r="GKX202" s="1"/>
      <c r="GKY202" s="1"/>
      <c r="GKZ202" s="1"/>
      <c r="GLA202" s="1"/>
      <c r="GLB202" s="1"/>
      <c r="GLC202" s="1"/>
      <c r="GLD202" s="1"/>
      <c r="GLE202" s="1"/>
      <c r="GLF202" s="1"/>
      <c r="GLG202" s="1"/>
      <c r="GLH202" s="1"/>
      <c r="GLI202" s="1"/>
      <c r="GLJ202" s="1"/>
      <c r="GLK202" s="1"/>
      <c r="GLL202" s="1"/>
      <c r="GLM202" s="1"/>
      <c r="GLN202" s="1"/>
      <c r="GLO202" s="1"/>
      <c r="GLP202" s="1"/>
      <c r="GLQ202" s="1"/>
      <c r="GLR202" s="1"/>
      <c r="GLS202" s="1"/>
      <c r="GLT202" s="1"/>
      <c r="GLU202" s="1"/>
      <c r="GLV202" s="1"/>
      <c r="GLW202" s="1"/>
      <c r="GLX202" s="1"/>
      <c r="GLY202" s="1"/>
      <c r="GLZ202" s="1"/>
      <c r="GMA202" s="1"/>
      <c r="GMB202" s="1"/>
      <c r="GMC202" s="1"/>
      <c r="GMD202" s="1"/>
      <c r="GME202" s="1"/>
      <c r="GMF202" s="1"/>
      <c r="GMG202" s="1"/>
      <c r="GMH202" s="1"/>
      <c r="GMI202" s="1"/>
      <c r="GMJ202" s="1"/>
      <c r="GMK202" s="1"/>
      <c r="GML202" s="1"/>
      <c r="GMM202" s="1"/>
      <c r="GMN202" s="1"/>
      <c r="GMO202" s="1"/>
      <c r="GMP202" s="1"/>
      <c r="GMQ202" s="1"/>
      <c r="GMR202" s="1"/>
      <c r="GMS202" s="1"/>
      <c r="GMT202" s="1"/>
      <c r="GMU202" s="1"/>
      <c r="GMV202" s="1"/>
      <c r="GMW202" s="1"/>
      <c r="GMX202" s="1"/>
      <c r="GMY202" s="1"/>
      <c r="GMZ202" s="1"/>
      <c r="GNA202" s="1"/>
      <c r="GNB202" s="1"/>
      <c r="GNC202" s="1"/>
      <c r="GND202" s="1"/>
      <c r="GNE202" s="1"/>
      <c r="GNF202" s="1"/>
      <c r="GNG202" s="1"/>
      <c r="GNH202" s="1"/>
      <c r="GNI202" s="1"/>
      <c r="GNJ202" s="1"/>
      <c r="GNK202" s="1"/>
      <c r="GNL202" s="1"/>
      <c r="GNM202" s="1"/>
      <c r="GNN202" s="1"/>
      <c r="GNO202" s="1"/>
      <c r="GNP202" s="1"/>
      <c r="GNQ202" s="1"/>
      <c r="GNR202" s="1"/>
      <c r="GNS202" s="1"/>
      <c r="GNT202" s="1"/>
      <c r="GNU202" s="1"/>
      <c r="GNV202" s="1"/>
      <c r="GNW202" s="1"/>
      <c r="GNX202" s="1"/>
      <c r="GNY202" s="1"/>
      <c r="GNZ202" s="1"/>
      <c r="GOA202" s="1"/>
      <c r="GOB202" s="1"/>
      <c r="GOC202" s="1"/>
      <c r="GOD202" s="1"/>
      <c r="GOE202" s="1"/>
      <c r="GOF202" s="1"/>
      <c r="GOG202" s="1"/>
      <c r="GOH202" s="1"/>
      <c r="GOI202" s="1"/>
      <c r="GOJ202" s="1"/>
      <c r="GOK202" s="1"/>
      <c r="GOL202" s="1"/>
      <c r="GOM202" s="1"/>
      <c r="GON202" s="1"/>
      <c r="GOO202" s="1"/>
      <c r="GOP202" s="1"/>
      <c r="GOQ202" s="1"/>
      <c r="GOR202" s="1"/>
      <c r="GOS202" s="1"/>
      <c r="GOT202" s="1"/>
      <c r="GOU202" s="1"/>
      <c r="GOV202" s="1"/>
      <c r="GOW202" s="1"/>
      <c r="GOX202" s="1"/>
      <c r="GOY202" s="1"/>
      <c r="GOZ202" s="1"/>
      <c r="GPA202" s="1"/>
      <c r="GPB202" s="1"/>
      <c r="GPC202" s="1"/>
      <c r="GPD202" s="1"/>
      <c r="GPE202" s="1"/>
      <c r="GPF202" s="1"/>
      <c r="GPG202" s="1"/>
      <c r="GPH202" s="1"/>
      <c r="GPI202" s="1"/>
      <c r="GPJ202" s="1"/>
      <c r="GPK202" s="1"/>
      <c r="GPL202" s="1"/>
      <c r="GPM202" s="1"/>
      <c r="GPN202" s="1"/>
      <c r="GPO202" s="1"/>
      <c r="GPP202" s="1"/>
      <c r="GPQ202" s="1"/>
      <c r="GPR202" s="1"/>
      <c r="GPS202" s="1"/>
      <c r="GPT202" s="1"/>
      <c r="GPU202" s="1"/>
      <c r="GPV202" s="1"/>
      <c r="GPW202" s="1"/>
      <c r="GPX202" s="1"/>
      <c r="GPY202" s="1"/>
      <c r="GPZ202" s="1"/>
      <c r="GQA202" s="1"/>
      <c r="GQB202" s="1"/>
      <c r="GQC202" s="1"/>
      <c r="GQD202" s="1"/>
      <c r="GQE202" s="1"/>
      <c r="GQF202" s="1"/>
      <c r="GQG202" s="1"/>
      <c r="GQH202" s="1"/>
      <c r="GQI202" s="1"/>
      <c r="GQJ202" s="1"/>
      <c r="GQK202" s="1"/>
      <c r="GQL202" s="1"/>
      <c r="GQM202" s="1"/>
      <c r="GQN202" s="1"/>
      <c r="GQO202" s="1"/>
      <c r="GQP202" s="1"/>
      <c r="GQQ202" s="1"/>
      <c r="GQR202" s="1"/>
      <c r="GQS202" s="1"/>
      <c r="GQT202" s="1"/>
      <c r="GQU202" s="1"/>
      <c r="GQV202" s="1"/>
      <c r="GQW202" s="1"/>
      <c r="GQX202" s="1"/>
      <c r="GQY202" s="1"/>
      <c r="GQZ202" s="1"/>
      <c r="GRA202" s="1"/>
      <c r="GRB202" s="1"/>
      <c r="GRC202" s="1"/>
      <c r="GRD202" s="1"/>
      <c r="GRE202" s="1"/>
      <c r="GRF202" s="1"/>
      <c r="GRG202" s="1"/>
      <c r="GRH202" s="1"/>
      <c r="GRI202" s="1"/>
      <c r="GRJ202" s="1"/>
      <c r="GRK202" s="1"/>
      <c r="GRL202" s="1"/>
      <c r="GRM202" s="1"/>
      <c r="GRN202" s="1"/>
      <c r="GRO202" s="1"/>
      <c r="GRP202" s="1"/>
      <c r="GRQ202" s="1"/>
      <c r="GRR202" s="1"/>
      <c r="GRS202" s="1"/>
      <c r="GRT202" s="1"/>
      <c r="GRU202" s="1"/>
      <c r="GRV202" s="1"/>
      <c r="GRW202" s="1"/>
      <c r="GRX202" s="1"/>
      <c r="GRY202" s="1"/>
      <c r="GRZ202" s="1"/>
      <c r="GSA202" s="1"/>
      <c r="GSB202" s="1"/>
      <c r="GSC202" s="1"/>
      <c r="GSD202" s="1"/>
      <c r="GSE202" s="1"/>
      <c r="GSF202" s="1"/>
      <c r="GSG202" s="1"/>
      <c r="GSH202" s="1"/>
      <c r="GSI202" s="1"/>
      <c r="GSJ202" s="1"/>
      <c r="GSK202" s="1"/>
      <c r="GSL202" s="1"/>
      <c r="GSM202" s="1"/>
      <c r="GSN202" s="1"/>
      <c r="GSO202" s="1"/>
      <c r="GSP202" s="1"/>
      <c r="GSQ202" s="1"/>
      <c r="GSR202" s="1"/>
      <c r="GSS202" s="1"/>
      <c r="GST202" s="1"/>
      <c r="GSU202" s="1"/>
      <c r="GSV202" s="1"/>
      <c r="GSW202" s="1"/>
      <c r="GSX202" s="1"/>
      <c r="GSY202" s="1"/>
      <c r="GSZ202" s="1"/>
      <c r="GTA202" s="1"/>
      <c r="GTB202" s="1"/>
      <c r="GTC202" s="1"/>
      <c r="GTD202" s="1"/>
      <c r="GTE202" s="1"/>
      <c r="GTF202" s="1"/>
      <c r="GTG202" s="1"/>
      <c r="GTH202" s="1"/>
      <c r="GTI202" s="1"/>
      <c r="GTJ202" s="1"/>
      <c r="GTK202" s="1"/>
      <c r="GTL202" s="1"/>
      <c r="GTM202" s="1"/>
      <c r="GTN202" s="1"/>
      <c r="GTO202" s="1"/>
      <c r="GTP202" s="1"/>
      <c r="GTQ202" s="1"/>
      <c r="GTR202" s="1"/>
      <c r="GTS202" s="1"/>
      <c r="GTT202" s="1"/>
      <c r="GTU202" s="1"/>
      <c r="GTV202" s="1"/>
      <c r="GTW202" s="1"/>
      <c r="GTX202" s="1"/>
      <c r="GTY202" s="1"/>
      <c r="GTZ202" s="1"/>
      <c r="GUA202" s="1"/>
      <c r="GUB202" s="1"/>
      <c r="GUC202" s="1"/>
      <c r="GUD202" s="1"/>
      <c r="GUE202" s="1"/>
      <c r="GUF202" s="1"/>
      <c r="GUG202" s="1"/>
      <c r="GUH202" s="1"/>
      <c r="GUI202" s="1"/>
      <c r="GUJ202" s="1"/>
      <c r="GUK202" s="1"/>
      <c r="GUL202" s="1"/>
      <c r="GUM202" s="1"/>
      <c r="GUN202" s="1"/>
      <c r="GUO202" s="1"/>
      <c r="GUP202" s="1"/>
      <c r="GUQ202" s="1"/>
      <c r="GUR202" s="1"/>
      <c r="GUS202" s="1"/>
      <c r="GUT202" s="1"/>
      <c r="GUU202" s="1"/>
      <c r="GUV202" s="1"/>
      <c r="GUW202" s="1"/>
      <c r="GUX202" s="1"/>
      <c r="GUY202" s="1"/>
      <c r="GUZ202" s="1"/>
      <c r="GVA202" s="1"/>
      <c r="GVB202" s="1"/>
      <c r="GVC202" s="1"/>
      <c r="GVD202" s="1"/>
      <c r="GVE202" s="1"/>
      <c r="GVF202" s="1"/>
      <c r="GVG202" s="1"/>
      <c r="GVH202" s="1"/>
      <c r="GVI202" s="1"/>
      <c r="GVJ202" s="1"/>
      <c r="GVK202" s="1"/>
      <c r="GVL202" s="1"/>
      <c r="GVM202" s="1"/>
      <c r="GVN202" s="1"/>
      <c r="GVO202" s="1"/>
      <c r="GVP202" s="1"/>
      <c r="GVQ202" s="1"/>
      <c r="GVR202" s="1"/>
      <c r="GVS202" s="1"/>
      <c r="GVT202" s="1"/>
      <c r="GVU202" s="1"/>
      <c r="GVV202" s="1"/>
      <c r="GVW202" s="1"/>
      <c r="GVX202" s="1"/>
      <c r="GVY202" s="1"/>
      <c r="GVZ202" s="1"/>
      <c r="GWA202" s="1"/>
      <c r="GWB202" s="1"/>
      <c r="GWC202" s="1"/>
      <c r="GWD202" s="1"/>
      <c r="GWE202" s="1"/>
      <c r="GWF202" s="1"/>
      <c r="GWG202" s="1"/>
      <c r="GWH202" s="1"/>
      <c r="GWI202" s="1"/>
      <c r="GWJ202" s="1"/>
      <c r="GWK202" s="1"/>
      <c r="GWL202" s="1"/>
      <c r="GWM202" s="1"/>
      <c r="GWN202" s="1"/>
      <c r="GWO202" s="1"/>
      <c r="GWP202" s="1"/>
      <c r="GWQ202" s="1"/>
      <c r="GWR202" s="1"/>
      <c r="GWS202" s="1"/>
      <c r="GWT202" s="1"/>
      <c r="GWU202" s="1"/>
      <c r="GWV202" s="1"/>
      <c r="GWW202" s="1"/>
      <c r="GWX202" s="1"/>
      <c r="GWY202" s="1"/>
      <c r="GWZ202" s="1"/>
      <c r="GXA202" s="1"/>
      <c r="GXB202" s="1"/>
      <c r="GXC202" s="1"/>
      <c r="GXD202" s="1"/>
      <c r="GXE202" s="1"/>
      <c r="GXF202" s="1"/>
      <c r="GXG202" s="1"/>
      <c r="GXH202" s="1"/>
      <c r="GXI202" s="1"/>
      <c r="GXJ202" s="1"/>
      <c r="GXK202" s="1"/>
      <c r="GXL202" s="1"/>
      <c r="GXM202" s="1"/>
      <c r="GXN202" s="1"/>
      <c r="GXO202" s="1"/>
      <c r="GXP202" s="1"/>
      <c r="GXQ202" s="1"/>
      <c r="GXR202" s="1"/>
      <c r="GXS202" s="1"/>
      <c r="GXT202" s="1"/>
      <c r="GXU202" s="1"/>
      <c r="GXV202" s="1"/>
      <c r="GXW202" s="1"/>
      <c r="GXX202" s="1"/>
      <c r="GXY202" s="1"/>
      <c r="GXZ202" s="1"/>
      <c r="GYA202" s="1"/>
      <c r="GYB202" s="1"/>
      <c r="GYC202" s="1"/>
      <c r="GYD202" s="1"/>
      <c r="GYE202" s="1"/>
      <c r="GYF202" s="1"/>
      <c r="GYG202" s="1"/>
      <c r="GYH202" s="1"/>
      <c r="GYI202" s="1"/>
      <c r="GYJ202" s="1"/>
      <c r="GYK202" s="1"/>
      <c r="GYL202" s="1"/>
      <c r="GYM202" s="1"/>
      <c r="GYN202" s="1"/>
      <c r="GYO202" s="1"/>
      <c r="GYP202" s="1"/>
      <c r="GYQ202" s="1"/>
      <c r="GYR202" s="1"/>
      <c r="GYS202" s="1"/>
      <c r="GYT202" s="1"/>
      <c r="GYU202" s="1"/>
      <c r="GYV202" s="1"/>
      <c r="GYW202" s="1"/>
      <c r="GYX202" s="1"/>
      <c r="GYY202" s="1"/>
      <c r="GYZ202" s="1"/>
      <c r="GZA202" s="1"/>
      <c r="GZB202" s="1"/>
      <c r="GZC202" s="1"/>
      <c r="GZD202" s="1"/>
      <c r="GZE202" s="1"/>
      <c r="GZF202" s="1"/>
      <c r="GZG202" s="1"/>
      <c r="GZH202" s="1"/>
      <c r="GZI202" s="1"/>
      <c r="GZJ202" s="1"/>
      <c r="GZK202" s="1"/>
      <c r="GZL202" s="1"/>
      <c r="GZM202" s="1"/>
      <c r="GZN202" s="1"/>
      <c r="GZO202" s="1"/>
      <c r="GZP202" s="1"/>
      <c r="GZQ202" s="1"/>
      <c r="GZR202" s="1"/>
      <c r="GZS202" s="1"/>
      <c r="GZT202" s="1"/>
      <c r="GZU202" s="1"/>
      <c r="GZV202" s="1"/>
      <c r="GZW202" s="1"/>
      <c r="GZX202" s="1"/>
      <c r="GZY202" s="1"/>
      <c r="GZZ202" s="1"/>
      <c r="HAA202" s="1"/>
      <c r="HAB202" s="1"/>
      <c r="HAC202" s="1"/>
      <c r="HAD202" s="1"/>
      <c r="HAE202" s="1"/>
      <c r="HAF202" s="1"/>
      <c r="HAG202" s="1"/>
      <c r="HAH202" s="1"/>
      <c r="HAI202" s="1"/>
      <c r="HAJ202" s="1"/>
      <c r="HAK202" s="1"/>
      <c r="HAL202" s="1"/>
      <c r="HAM202" s="1"/>
      <c r="HAN202" s="1"/>
      <c r="HAO202" s="1"/>
      <c r="HAP202" s="1"/>
      <c r="HAQ202" s="1"/>
      <c r="HAR202" s="1"/>
      <c r="HAS202" s="1"/>
      <c r="HAT202" s="1"/>
      <c r="HAU202" s="1"/>
      <c r="HAV202" s="1"/>
      <c r="HAW202" s="1"/>
      <c r="HAX202" s="1"/>
      <c r="HAY202" s="1"/>
      <c r="HAZ202" s="1"/>
      <c r="HBA202" s="1"/>
      <c r="HBB202" s="1"/>
      <c r="HBC202" s="1"/>
      <c r="HBD202" s="1"/>
      <c r="HBE202" s="1"/>
      <c r="HBF202" s="1"/>
      <c r="HBG202" s="1"/>
      <c r="HBH202" s="1"/>
      <c r="HBI202" s="1"/>
      <c r="HBJ202" s="1"/>
      <c r="HBK202" s="1"/>
      <c r="HBL202" s="1"/>
      <c r="HBM202" s="1"/>
      <c r="HBN202" s="1"/>
      <c r="HBO202" s="1"/>
      <c r="HBP202" s="1"/>
      <c r="HBQ202" s="1"/>
      <c r="HBR202" s="1"/>
      <c r="HBS202" s="1"/>
      <c r="HBT202" s="1"/>
      <c r="HBU202" s="1"/>
      <c r="HBV202" s="1"/>
      <c r="HBW202" s="1"/>
      <c r="HBX202" s="1"/>
      <c r="HBY202" s="1"/>
      <c r="HBZ202" s="1"/>
      <c r="HCA202" s="1"/>
      <c r="HCB202" s="1"/>
      <c r="HCC202" s="1"/>
      <c r="HCD202" s="1"/>
      <c r="HCE202" s="1"/>
      <c r="HCF202" s="1"/>
      <c r="HCG202" s="1"/>
      <c r="HCH202" s="1"/>
      <c r="HCI202" s="1"/>
      <c r="HCJ202" s="1"/>
      <c r="HCK202" s="1"/>
      <c r="HCL202" s="1"/>
      <c r="HCM202" s="1"/>
      <c r="HCN202" s="1"/>
      <c r="HCO202" s="1"/>
      <c r="HCP202" s="1"/>
      <c r="HCQ202" s="1"/>
      <c r="HCR202" s="1"/>
      <c r="HCS202" s="1"/>
      <c r="HCT202" s="1"/>
      <c r="HCU202" s="1"/>
      <c r="HCV202" s="1"/>
      <c r="HCW202" s="1"/>
      <c r="HCX202" s="1"/>
      <c r="HCY202" s="1"/>
      <c r="HCZ202" s="1"/>
      <c r="HDA202" s="1"/>
      <c r="HDB202" s="1"/>
      <c r="HDC202" s="1"/>
      <c r="HDD202" s="1"/>
      <c r="HDE202" s="1"/>
      <c r="HDF202" s="1"/>
      <c r="HDG202" s="1"/>
      <c r="HDH202" s="1"/>
      <c r="HDI202" s="1"/>
      <c r="HDJ202" s="1"/>
      <c r="HDK202" s="1"/>
      <c r="HDL202" s="1"/>
      <c r="HDM202" s="1"/>
      <c r="HDN202" s="1"/>
      <c r="HDO202" s="1"/>
      <c r="HDP202" s="1"/>
      <c r="HDQ202" s="1"/>
      <c r="HDR202" s="1"/>
      <c r="HDS202" s="1"/>
      <c r="HDT202" s="1"/>
      <c r="HDU202" s="1"/>
      <c r="HDV202" s="1"/>
      <c r="HDW202" s="1"/>
      <c r="HDX202" s="1"/>
      <c r="HDY202" s="1"/>
      <c r="HDZ202" s="1"/>
      <c r="HEA202" s="1"/>
      <c r="HEB202" s="1"/>
      <c r="HEC202" s="1"/>
      <c r="HED202" s="1"/>
      <c r="HEE202" s="1"/>
      <c r="HEF202" s="1"/>
      <c r="HEG202" s="1"/>
      <c r="HEH202" s="1"/>
      <c r="HEI202" s="1"/>
      <c r="HEJ202" s="1"/>
      <c r="HEK202" s="1"/>
      <c r="HEL202" s="1"/>
      <c r="HEM202" s="1"/>
      <c r="HEN202" s="1"/>
      <c r="HEO202" s="1"/>
      <c r="HEP202" s="1"/>
      <c r="HEQ202" s="1"/>
      <c r="HER202" s="1"/>
      <c r="HES202" s="1"/>
      <c r="HET202" s="1"/>
      <c r="HEU202" s="1"/>
      <c r="HEV202" s="1"/>
      <c r="HEW202" s="1"/>
      <c r="HEX202" s="1"/>
      <c r="HEY202" s="1"/>
      <c r="HEZ202" s="1"/>
      <c r="HFA202" s="1"/>
      <c r="HFB202" s="1"/>
      <c r="HFC202" s="1"/>
      <c r="HFD202" s="1"/>
      <c r="HFE202" s="1"/>
      <c r="HFF202" s="1"/>
      <c r="HFG202" s="1"/>
      <c r="HFH202" s="1"/>
      <c r="HFI202" s="1"/>
      <c r="HFJ202" s="1"/>
      <c r="HFK202" s="1"/>
      <c r="HFL202" s="1"/>
      <c r="HFM202" s="1"/>
      <c r="HFN202" s="1"/>
      <c r="HFO202" s="1"/>
      <c r="HFP202" s="1"/>
      <c r="HFQ202" s="1"/>
      <c r="HFR202" s="1"/>
      <c r="HFS202" s="1"/>
      <c r="HFT202" s="1"/>
      <c r="HFU202" s="1"/>
      <c r="HFV202" s="1"/>
      <c r="HFW202" s="1"/>
      <c r="HFX202" s="1"/>
      <c r="HFY202" s="1"/>
      <c r="HFZ202" s="1"/>
      <c r="HGA202" s="1"/>
      <c r="HGB202" s="1"/>
      <c r="HGC202" s="1"/>
      <c r="HGD202" s="1"/>
      <c r="HGE202" s="1"/>
      <c r="HGF202" s="1"/>
      <c r="HGG202" s="1"/>
      <c r="HGH202" s="1"/>
      <c r="HGI202" s="1"/>
      <c r="HGJ202" s="1"/>
      <c r="HGK202" s="1"/>
      <c r="HGL202" s="1"/>
      <c r="HGM202" s="1"/>
      <c r="HGN202" s="1"/>
      <c r="HGO202" s="1"/>
      <c r="HGP202" s="1"/>
      <c r="HGQ202" s="1"/>
      <c r="HGR202" s="1"/>
      <c r="HGS202" s="1"/>
      <c r="HGT202" s="1"/>
      <c r="HGU202" s="1"/>
      <c r="HGV202" s="1"/>
      <c r="HGW202" s="1"/>
      <c r="HGX202" s="1"/>
      <c r="HGY202" s="1"/>
      <c r="HGZ202" s="1"/>
      <c r="HHA202" s="1"/>
      <c r="HHB202" s="1"/>
      <c r="HHC202" s="1"/>
      <c r="HHD202" s="1"/>
      <c r="HHE202" s="1"/>
      <c r="HHF202" s="1"/>
      <c r="HHG202" s="1"/>
      <c r="HHH202" s="1"/>
      <c r="HHI202" s="1"/>
      <c r="HHJ202" s="1"/>
      <c r="HHK202" s="1"/>
      <c r="HHL202" s="1"/>
      <c r="HHM202" s="1"/>
      <c r="HHN202" s="1"/>
      <c r="HHO202" s="1"/>
      <c r="HHP202" s="1"/>
      <c r="HHQ202" s="1"/>
      <c r="HHR202" s="1"/>
      <c r="HHS202" s="1"/>
      <c r="HHT202" s="1"/>
      <c r="HHU202" s="1"/>
      <c r="HHV202" s="1"/>
      <c r="HHW202" s="1"/>
      <c r="HHX202" s="1"/>
      <c r="HHY202" s="1"/>
      <c r="HHZ202" s="1"/>
      <c r="HIA202" s="1"/>
      <c r="HIB202" s="1"/>
      <c r="HIC202" s="1"/>
      <c r="HID202" s="1"/>
      <c r="HIE202" s="1"/>
      <c r="HIF202" s="1"/>
      <c r="HIG202" s="1"/>
      <c r="HIH202" s="1"/>
      <c r="HII202" s="1"/>
      <c r="HIJ202" s="1"/>
      <c r="HIK202" s="1"/>
      <c r="HIL202" s="1"/>
      <c r="HIM202" s="1"/>
      <c r="HIN202" s="1"/>
      <c r="HIO202" s="1"/>
      <c r="HIP202" s="1"/>
      <c r="HIQ202" s="1"/>
      <c r="HIR202" s="1"/>
      <c r="HIS202" s="1"/>
      <c r="HIT202" s="1"/>
      <c r="HIU202" s="1"/>
      <c r="HIV202" s="1"/>
      <c r="HIW202" s="1"/>
      <c r="HIX202" s="1"/>
      <c r="HIY202" s="1"/>
      <c r="HIZ202" s="1"/>
      <c r="HJA202" s="1"/>
      <c r="HJB202" s="1"/>
      <c r="HJC202" s="1"/>
      <c r="HJD202" s="1"/>
      <c r="HJE202" s="1"/>
      <c r="HJF202" s="1"/>
      <c r="HJG202" s="1"/>
      <c r="HJH202" s="1"/>
      <c r="HJI202" s="1"/>
      <c r="HJJ202" s="1"/>
      <c r="HJK202" s="1"/>
      <c r="HJL202" s="1"/>
      <c r="HJM202" s="1"/>
      <c r="HJN202" s="1"/>
      <c r="HJO202" s="1"/>
      <c r="HJP202" s="1"/>
      <c r="HJQ202" s="1"/>
      <c r="HJR202" s="1"/>
      <c r="HJS202" s="1"/>
      <c r="HJT202" s="1"/>
      <c r="HJU202" s="1"/>
      <c r="HJV202" s="1"/>
      <c r="HJW202" s="1"/>
      <c r="HJX202" s="1"/>
      <c r="HJY202" s="1"/>
      <c r="HJZ202" s="1"/>
      <c r="HKA202" s="1"/>
      <c r="HKB202" s="1"/>
      <c r="HKC202" s="1"/>
      <c r="HKD202" s="1"/>
      <c r="HKE202" s="1"/>
      <c r="HKF202" s="1"/>
      <c r="HKG202" s="1"/>
      <c r="HKH202" s="1"/>
      <c r="HKI202" s="1"/>
      <c r="HKJ202" s="1"/>
      <c r="HKK202" s="1"/>
      <c r="HKL202" s="1"/>
      <c r="HKM202" s="1"/>
      <c r="HKN202" s="1"/>
      <c r="HKO202" s="1"/>
      <c r="HKP202" s="1"/>
      <c r="HKQ202" s="1"/>
      <c r="HKR202" s="1"/>
      <c r="HKS202" s="1"/>
      <c r="HKT202" s="1"/>
      <c r="HKU202" s="1"/>
      <c r="HKV202" s="1"/>
      <c r="HKW202" s="1"/>
      <c r="HKX202" s="1"/>
      <c r="HKY202" s="1"/>
      <c r="HKZ202" s="1"/>
      <c r="HLA202" s="1"/>
      <c r="HLB202" s="1"/>
      <c r="HLC202" s="1"/>
      <c r="HLD202" s="1"/>
      <c r="HLE202" s="1"/>
      <c r="HLF202" s="1"/>
      <c r="HLG202" s="1"/>
      <c r="HLH202" s="1"/>
      <c r="HLI202" s="1"/>
      <c r="HLJ202" s="1"/>
      <c r="HLK202" s="1"/>
      <c r="HLL202" s="1"/>
      <c r="HLM202" s="1"/>
      <c r="HLN202" s="1"/>
      <c r="HLO202" s="1"/>
      <c r="HLP202" s="1"/>
      <c r="HLQ202" s="1"/>
      <c r="HLR202" s="1"/>
      <c r="HLS202" s="1"/>
      <c r="HLT202" s="1"/>
      <c r="HLU202" s="1"/>
      <c r="HLV202" s="1"/>
      <c r="HLW202" s="1"/>
      <c r="HLX202" s="1"/>
      <c r="HLY202" s="1"/>
      <c r="HLZ202" s="1"/>
      <c r="HMA202" s="1"/>
      <c r="HMB202" s="1"/>
      <c r="HMC202" s="1"/>
      <c r="HMD202" s="1"/>
      <c r="HME202" s="1"/>
      <c r="HMF202" s="1"/>
      <c r="HMG202" s="1"/>
      <c r="HMH202" s="1"/>
      <c r="HMI202" s="1"/>
      <c r="HMJ202" s="1"/>
      <c r="HMK202" s="1"/>
      <c r="HML202" s="1"/>
      <c r="HMM202" s="1"/>
      <c r="HMN202" s="1"/>
      <c r="HMO202" s="1"/>
      <c r="HMP202" s="1"/>
      <c r="HMQ202" s="1"/>
      <c r="HMR202" s="1"/>
      <c r="HMS202" s="1"/>
      <c r="HMT202" s="1"/>
      <c r="HMU202" s="1"/>
      <c r="HMV202" s="1"/>
      <c r="HMW202" s="1"/>
      <c r="HMX202" s="1"/>
      <c r="HMY202" s="1"/>
      <c r="HMZ202" s="1"/>
      <c r="HNA202" s="1"/>
      <c r="HNB202" s="1"/>
      <c r="HNC202" s="1"/>
      <c r="HND202" s="1"/>
      <c r="HNE202" s="1"/>
      <c r="HNF202" s="1"/>
      <c r="HNG202" s="1"/>
      <c r="HNH202" s="1"/>
      <c r="HNI202" s="1"/>
      <c r="HNJ202" s="1"/>
      <c r="HNK202" s="1"/>
      <c r="HNL202" s="1"/>
      <c r="HNM202" s="1"/>
      <c r="HNN202" s="1"/>
      <c r="HNO202" s="1"/>
      <c r="HNP202" s="1"/>
      <c r="HNQ202" s="1"/>
      <c r="HNR202" s="1"/>
      <c r="HNS202" s="1"/>
      <c r="HNT202" s="1"/>
      <c r="HNU202" s="1"/>
      <c r="HNV202" s="1"/>
      <c r="HNW202" s="1"/>
      <c r="HNX202" s="1"/>
      <c r="HNY202" s="1"/>
      <c r="HNZ202" s="1"/>
      <c r="HOA202" s="1"/>
      <c r="HOB202" s="1"/>
      <c r="HOC202" s="1"/>
      <c r="HOD202" s="1"/>
      <c r="HOE202" s="1"/>
      <c r="HOF202" s="1"/>
      <c r="HOG202" s="1"/>
      <c r="HOH202" s="1"/>
      <c r="HOI202" s="1"/>
      <c r="HOJ202" s="1"/>
      <c r="HOK202" s="1"/>
      <c r="HOL202" s="1"/>
      <c r="HOM202" s="1"/>
      <c r="HON202" s="1"/>
      <c r="HOO202" s="1"/>
      <c r="HOP202" s="1"/>
      <c r="HOQ202" s="1"/>
      <c r="HOR202" s="1"/>
      <c r="HOS202" s="1"/>
      <c r="HOT202" s="1"/>
      <c r="HOU202" s="1"/>
      <c r="HOV202" s="1"/>
      <c r="HOW202" s="1"/>
      <c r="HOX202" s="1"/>
      <c r="HOY202" s="1"/>
      <c r="HOZ202" s="1"/>
      <c r="HPA202" s="1"/>
      <c r="HPB202" s="1"/>
      <c r="HPC202" s="1"/>
      <c r="HPD202" s="1"/>
      <c r="HPE202" s="1"/>
      <c r="HPF202" s="1"/>
      <c r="HPG202" s="1"/>
      <c r="HPH202" s="1"/>
      <c r="HPI202" s="1"/>
      <c r="HPJ202" s="1"/>
      <c r="HPK202" s="1"/>
      <c r="HPL202" s="1"/>
      <c r="HPM202" s="1"/>
      <c r="HPN202" s="1"/>
      <c r="HPO202" s="1"/>
      <c r="HPP202" s="1"/>
      <c r="HPQ202" s="1"/>
      <c r="HPR202" s="1"/>
      <c r="HPS202" s="1"/>
      <c r="HPT202" s="1"/>
      <c r="HPU202" s="1"/>
      <c r="HPV202" s="1"/>
      <c r="HPW202" s="1"/>
      <c r="HPX202" s="1"/>
      <c r="HPY202" s="1"/>
      <c r="HPZ202" s="1"/>
      <c r="HQA202" s="1"/>
      <c r="HQB202" s="1"/>
      <c r="HQC202" s="1"/>
      <c r="HQD202" s="1"/>
      <c r="HQE202" s="1"/>
      <c r="HQF202" s="1"/>
      <c r="HQG202" s="1"/>
      <c r="HQH202" s="1"/>
      <c r="HQI202" s="1"/>
      <c r="HQJ202" s="1"/>
      <c r="HQK202" s="1"/>
      <c r="HQL202" s="1"/>
      <c r="HQM202" s="1"/>
      <c r="HQN202" s="1"/>
      <c r="HQO202" s="1"/>
      <c r="HQP202" s="1"/>
      <c r="HQQ202" s="1"/>
      <c r="HQR202" s="1"/>
      <c r="HQS202" s="1"/>
      <c r="HQT202" s="1"/>
      <c r="HQU202" s="1"/>
      <c r="HQV202" s="1"/>
      <c r="HQW202" s="1"/>
      <c r="HQX202" s="1"/>
      <c r="HQY202" s="1"/>
      <c r="HQZ202" s="1"/>
      <c r="HRA202" s="1"/>
      <c r="HRB202" s="1"/>
      <c r="HRC202" s="1"/>
      <c r="HRD202" s="1"/>
      <c r="HRE202" s="1"/>
      <c r="HRF202" s="1"/>
      <c r="HRG202" s="1"/>
      <c r="HRH202" s="1"/>
      <c r="HRI202" s="1"/>
      <c r="HRJ202" s="1"/>
      <c r="HRK202" s="1"/>
      <c r="HRL202" s="1"/>
      <c r="HRM202" s="1"/>
      <c r="HRN202" s="1"/>
      <c r="HRO202" s="1"/>
      <c r="HRP202" s="1"/>
      <c r="HRQ202" s="1"/>
      <c r="HRR202" s="1"/>
      <c r="HRS202" s="1"/>
      <c r="HRT202" s="1"/>
      <c r="HRU202" s="1"/>
      <c r="HRV202" s="1"/>
      <c r="HRW202" s="1"/>
      <c r="HRX202" s="1"/>
      <c r="HRY202" s="1"/>
      <c r="HRZ202" s="1"/>
      <c r="HSA202" s="1"/>
      <c r="HSB202" s="1"/>
      <c r="HSC202" s="1"/>
      <c r="HSD202" s="1"/>
      <c r="HSE202" s="1"/>
      <c r="HSF202" s="1"/>
      <c r="HSG202" s="1"/>
      <c r="HSH202" s="1"/>
      <c r="HSI202" s="1"/>
      <c r="HSJ202" s="1"/>
      <c r="HSK202" s="1"/>
      <c r="HSL202" s="1"/>
      <c r="HSM202" s="1"/>
      <c r="HSN202" s="1"/>
      <c r="HSO202" s="1"/>
      <c r="HSP202" s="1"/>
      <c r="HSQ202" s="1"/>
      <c r="HSR202" s="1"/>
      <c r="HSS202" s="1"/>
      <c r="HST202" s="1"/>
      <c r="HSU202" s="1"/>
      <c r="HSV202" s="1"/>
      <c r="HSW202" s="1"/>
      <c r="HSX202" s="1"/>
      <c r="HSY202" s="1"/>
      <c r="HSZ202" s="1"/>
      <c r="HTA202" s="1"/>
      <c r="HTB202" s="1"/>
      <c r="HTC202" s="1"/>
      <c r="HTD202" s="1"/>
      <c r="HTE202" s="1"/>
      <c r="HTF202" s="1"/>
      <c r="HTG202" s="1"/>
      <c r="HTH202" s="1"/>
      <c r="HTI202" s="1"/>
      <c r="HTJ202" s="1"/>
      <c r="HTK202" s="1"/>
      <c r="HTL202" s="1"/>
      <c r="HTM202" s="1"/>
      <c r="HTN202" s="1"/>
      <c r="HTO202" s="1"/>
      <c r="HTP202" s="1"/>
      <c r="HTQ202" s="1"/>
      <c r="HTR202" s="1"/>
      <c r="HTS202" s="1"/>
      <c r="HTT202" s="1"/>
      <c r="HTU202" s="1"/>
      <c r="HTV202" s="1"/>
      <c r="HTW202" s="1"/>
      <c r="HTX202" s="1"/>
      <c r="HTY202" s="1"/>
      <c r="HTZ202" s="1"/>
      <c r="HUA202" s="1"/>
      <c r="HUB202" s="1"/>
      <c r="HUC202" s="1"/>
      <c r="HUD202" s="1"/>
      <c r="HUE202" s="1"/>
      <c r="HUF202" s="1"/>
      <c r="HUG202" s="1"/>
      <c r="HUH202" s="1"/>
      <c r="HUI202" s="1"/>
      <c r="HUJ202" s="1"/>
      <c r="HUK202" s="1"/>
      <c r="HUL202" s="1"/>
      <c r="HUM202" s="1"/>
      <c r="HUN202" s="1"/>
      <c r="HUO202" s="1"/>
      <c r="HUP202" s="1"/>
      <c r="HUQ202" s="1"/>
      <c r="HUR202" s="1"/>
      <c r="HUS202" s="1"/>
      <c r="HUT202" s="1"/>
      <c r="HUU202" s="1"/>
      <c r="HUV202" s="1"/>
      <c r="HUW202" s="1"/>
      <c r="HUX202" s="1"/>
      <c r="HUY202" s="1"/>
      <c r="HUZ202" s="1"/>
      <c r="HVA202" s="1"/>
      <c r="HVB202" s="1"/>
      <c r="HVC202" s="1"/>
      <c r="HVD202" s="1"/>
      <c r="HVE202" s="1"/>
      <c r="HVF202" s="1"/>
      <c r="HVG202" s="1"/>
      <c r="HVH202" s="1"/>
      <c r="HVI202" s="1"/>
      <c r="HVJ202" s="1"/>
      <c r="HVK202" s="1"/>
      <c r="HVL202" s="1"/>
      <c r="HVM202" s="1"/>
      <c r="HVN202" s="1"/>
      <c r="HVO202" s="1"/>
      <c r="HVP202" s="1"/>
      <c r="HVQ202" s="1"/>
      <c r="HVR202" s="1"/>
      <c r="HVS202" s="1"/>
      <c r="HVT202" s="1"/>
      <c r="HVU202" s="1"/>
      <c r="HVV202" s="1"/>
      <c r="HVW202" s="1"/>
      <c r="HVX202" s="1"/>
      <c r="HVY202" s="1"/>
      <c r="HVZ202" s="1"/>
      <c r="HWA202" s="1"/>
      <c r="HWB202" s="1"/>
      <c r="HWC202" s="1"/>
      <c r="HWD202" s="1"/>
      <c r="HWE202" s="1"/>
      <c r="HWF202" s="1"/>
      <c r="HWG202" s="1"/>
      <c r="HWH202" s="1"/>
      <c r="HWI202" s="1"/>
      <c r="HWJ202" s="1"/>
      <c r="HWK202" s="1"/>
      <c r="HWL202" s="1"/>
      <c r="HWM202" s="1"/>
      <c r="HWN202" s="1"/>
      <c r="HWO202" s="1"/>
      <c r="HWP202" s="1"/>
      <c r="HWQ202" s="1"/>
      <c r="HWR202" s="1"/>
      <c r="HWS202" s="1"/>
      <c r="HWT202" s="1"/>
      <c r="HWU202" s="1"/>
      <c r="HWV202" s="1"/>
      <c r="HWW202" s="1"/>
      <c r="HWX202" s="1"/>
      <c r="HWY202" s="1"/>
      <c r="HWZ202" s="1"/>
      <c r="HXA202" s="1"/>
      <c r="HXB202" s="1"/>
      <c r="HXC202" s="1"/>
      <c r="HXD202" s="1"/>
      <c r="HXE202" s="1"/>
      <c r="HXF202" s="1"/>
      <c r="HXG202" s="1"/>
      <c r="HXH202" s="1"/>
      <c r="HXI202" s="1"/>
      <c r="HXJ202" s="1"/>
      <c r="HXK202" s="1"/>
      <c r="HXL202" s="1"/>
      <c r="HXM202" s="1"/>
      <c r="HXN202" s="1"/>
      <c r="HXO202" s="1"/>
      <c r="HXP202" s="1"/>
      <c r="HXQ202" s="1"/>
      <c r="HXR202" s="1"/>
      <c r="HXS202" s="1"/>
      <c r="HXT202" s="1"/>
      <c r="HXU202" s="1"/>
      <c r="HXV202" s="1"/>
      <c r="HXW202" s="1"/>
      <c r="HXX202" s="1"/>
      <c r="HXY202" s="1"/>
      <c r="HXZ202" s="1"/>
      <c r="HYA202" s="1"/>
      <c r="HYB202" s="1"/>
      <c r="HYC202" s="1"/>
      <c r="HYD202" s="1"/>
      <c r="HYE202" s="1"/>
      <c r="HYF202" s="1"/>
      <c r="HYG202" s="1"/>
      <c r="HYH202" s="1"/>
      <c r="HYI202" s="1"/>
      <c r="HYJ202" s="1"/>
      <c r="HYK202" s="1"/>
      <c r="HYL202" s="1"/>
      <c r="HYM202" s="1"/>
      <c r="HYN202" s="1"/>
      <c r="HYO202" s="1"/>
      <c r="HYP202" s="1"/>
      <c r="HYQ202" s="1"/>
      <c r="HYR202" s="1"/>
      <c r="HYS202" s="1"/>
      <c r="HYT202" s="1"/>
      <c r="HYU202" s="1"/>
      <c r="HYV202" s="1"/>
      <c r="HYW202" s="1"/>
      <c r="HYX202" s="1"/>
      <c r="HYY202" s="1"/>
      <c r="HYZ202" s="1"/>
      <c r="HZA202" s="1"/>
      <c r="HZB202" s="1"/>
      <c r="HZC202" s="1"/>
      <c r="HZD202" s="1"/>
      <c r="HZE202" s="1"/>
      <c r="HZF202" s="1"/>
      <c r="HZG202" s="1"/>
      <c r="HZH202" s="1"/>
      <c r="HZI202" s="1"/>
      <c r="HZJ202" s="1"/>
      <c r="HZK202" s="1"/>
      <c r="HZL202" s="1"/>
      <c r="HZM202" s="1"/>
      <c r="HZN202" s="1"/>
      <c r="HZO202" s="1"/>
      <c r="HZP202" s="1"/>
      <c r="HZQ202" s="1"/>
      <c r="HZR202" s="1"/>
      <c r="HZS202" s="1"/>
      <c r="HZT202" s="1"/>
      <c r="HZU202" s="1"/>
      <c r="HZV202" s="1"/>
      <c r="HZW202" s="1"/>
      <c r="HZX202" s="1"/>
      <c r="HZY202" s="1"/>
      <c r="HZZ202" s="1"/>
      <c r="IAA202" s="1"/>
      <c r="IAB202" s="1"/>
      <c r="IAC202" s="1"/>
      <c r="IAD202" s="1"/>
      <c r="IAE202" s="1"/>
      <c r="IAF202" s="1"/>
      <c r="IAG202" s="1"/>
      <c r="IAH202" s="1"/>
      <c r="IAI202" s="1"/>
      <c r="IAJ202" s="1"/>
      <c r="IAK202" s="1"/>
      <c r="IAL202" s="1"/>
      <c r="IAM202" s="1"/>
      <c r="IAN202" s="1"/>
      <c r="IAO202" s="1"/>
      <c r="IAP202" s="1"/>
      <c r="IAQ202" s="1"/>
      <c r="IAR202" s="1"/>
      <c r="IAS202" s="1"/>
      <c r="IAT202" s="1"/>
      <c r="IAU202" s="1"/>
      <c r="IAV202" s="1"/>
      <c r="IAW202" s="1"/>
      <c r="IAX202" s="1"/>
      <c r="IAY202" s="1"/>
      <c r="IAZ202" s="1"/>
      <c r="IBA202" s="1"/>
      <c r="IBB202" s="1"/>
      <c r="IBC202" s="1"/>
      <c r="IBD202" s="1"/>
      <c r="IBE202" s="1"/>
      <c r="IBF202" s="1"/>
      <c r="IBG202" s="1"/>
      <c r="IBH202" s="1"/>
      <c r="IBI202" s="1"/>
      <c r="IBJ202" s="1"/>
      <c r="IBK202" s="1"/>
      <c r="IBL202" s="1"/>
      <c r="IBM202" s="1"/>
      <c r="IBN202" s="1"/>
      <c r="IBO202" s="1"/>
      <c r="IBP202" s="1"/>
      <c r="IBQ202" s="1"/>
      <c r="IBR202" s="1"/>
      <c r="IBS202" s="1"/>
      <c r="IBT202" s="1"/>
      <c r="IBU202" s="1"/>
      <c r="IBV202" s="1"/>
      <c r="IBW202" s="1"/>
      <c r="IBX202" s="1"/>
      <c r="IBY202" s="1"/>
      <c r="IBZ202" s="1"/>
      <c r="ICA202" s="1"/>
      <c r="ICB202" s="1"/>
      <c r="ICC202" s="1"/>
      <c r="ICD202" s="1"/>
      <c r="ICE202" s="1"/>
      <c r="ICF202" s="1"/>
      <c r="ICG202" s="1"/>
      <c r="ICH202" s="1"/>
      <c r="ICI202" s="1"/>
      <c r="ICJ202" s="1"/>
      <c r="ICK202" s="1"/>
      <c r="ICL202" s="1"/>
      <c r="ICM202" s="1"/>
      <c r="ICN202" s="1"/>
      <c r="ICO202" s="1"/>
      <c r="ICP202" s="1"/>
      <c r="ICQ202" s="1"/>
      <c r="ICR202" s="1"/>
      <c r="ICS202" s="1"/>
      <c r="ICT202" s="1"/>
      <c r="ICU202" s="1"/>
      <c r="ICV202" s="1"/>
      <c r="ICW202" s="1"/>
      <c r="ICX202" s="1"/>
      <c r="ICY202" s="1"/>
      <c r="ICZ202" s="1"/>
      <c r="IDA202" s="1"/>
      <c r="IDB202" s="1"/>
      <c r="IDC202" s="1"/>
      <c r="IDD202" s="1"/>
      <c r="IDE202" s="1"/>
      <c r="IDF202" s="1"/>
      <c r="IDG202" s="1"/>
      <c r="IDH202" s="1"/>
      <c r="IDI202" s="1"/>
      <c r="IDJ202" s="1"/>
      <c r="IDK202" s="1"/>
      <c r="IDL202" s="1"/>
      <c r="IDM202" s="1"/>
      <c r="IDN202" s="1"/>
      <c r="IDO202" s="1"/>
      <c r="IDP202" s="1"/>
      <c r="IDQ202" s="1"/>
      <c r="IDR202" s="1"/>
      <c r="IDS202" s="1"/>
      <c r="IDT202" s="1"/>
      <c r="IDU202" s="1"/>
      <c r="IDV202" s="1"/>
      <c r="IDW202" s="1"/>
      <c r="IDX202" s="1"/>
      <c r="IDY202" s="1"/>
      <c r="IDZ202" s="1"/>
      <c r="IEA202" s="1"/>
      <c r="IEB202" s="1"/>
      <c r="IEC202" s="1"/>
      <c r="IED202" s="1"/>
      <c r="IEE202" s="1"/>
      <c r="IEF202" s="1"/>
      <c r="IEG202" s="1"/>
      <c r="IEH202" s="1"/>
      <c r="IEI202" s="1"/>
      <c r="IEJ202" s="1"/>
      <c r="IEK202" s="1"/>
      <c r="IEL202" s="1"/>
      <c r="IEM202" s="1"/>
      <c r="IEN202" s="1"/>
      <c r="IEO202" s="1"/>
      <c r="IEP202" s="1"/>
      <c r="IEQ202" s="1"/>
      <c r="IER202" s="1"/>
      <c r="IES202" s="1"/>
      <c r="IET202" s="1"/>
      <c r="IEU202" s="1"/>
      <c r="IEV202" s="1"/>
      <c r="IEW202" s="1"/>
      <c r="IEX202" s="1"/>
      <c r="IEY202" s="1"/>
      <c r="IEZ202" s="1"/>
      <c r="IFA202" s="1"/>
      <c r="IFB202" s="1"/>
      <c r="IFC202" s="1"/>
      <c r="IFD202" s="1"/>
      <c r="IFE202" s="1"/>
      <c r="IFF202" s="1"/>
      <c r="IFG202" s="1"/>
      <c r="IFH202" s="1"/>
      <c r="IFI202" s="1"/>
      <c r="IFJ202" s="1"/>
      <c r="IFK202" s="1"/>
      <c r="IFL202" s="1"/>
      <c r="IFM202" s="1"/>
      <c r="IFN202" s="1"/>
      <c r="IFO202" s="1"/>
      <c r="IFP202" s="1"/>
      <c r="IFQ202" s="1"/>
      <c r="IFR202" s="1"/>
      <c r="IFS202" s="1"/>
      <c r="IFT202" s="1"/>
      <c r="IFU202" s="1"/>
      <c r="IFV202" s="1"/>
      <c r="IFW202" s="1"/>
      <c r="IFX202" s="1"/>
      <c r="IFY202" s="1"/>
      <c r="IFZ202" s="1"/>
      <c r="IGA202" s="1"/>
      <c r="IGB202" s="1"/>
      <c r="IGC202" s="1"/>
      <c r="IGD202" s="1"/>
      <c r="IGE202" s="1"/>
      <c r="IGF202" s="1"/>
      <c r="IGG202" s="1"/>
      <c r="IGH202" s="1"/>
      <c r="IGI202" s="1"/>
      <c r="IGJ202" s="1"/>
      <c r="IGK202" s="1"/>
      <c r="IGL202" s="1"/>
      <c r="IGM202" s="1"/>
      <c r="IGN202" s="1"/>
      <c r="IGO202" s="1"/>
      <c r="IGP202" s="1"/>
      <c r="IGQ202" s="1"/>
      <c r="IGR202" s="1"/>
      <c r="IGS202" s="1"/>
      <c r="IGT202" s="1"/>
      <c r="IGU202" s="1"/>
      <c r="IGV202" s="1"/>
      <c r="IGW202" s="1"/>
      <c r="IGX202" s="1"/>
      <c r="IGY202" s="1"/>
      <c r="IGZ202" s="1"/>
      <c r="IHA202" s="1"/>
      <c r="IHB202" s="1"/>
      <c r="IHC202" s="1"/>
      <c r="IHD202" s="1"/>
      <c r="IHE202" s="1"/>
      <c r="IHF202" s="1"/>
      <c r="IHG202" s="1"/>
      <c r="IHH202" s="1"/>
      <c r="IHI202" s="1"/>
      <c r="IHJ202" s="1"/>
      <c r="IHK202" s="1"/>
      <c r="IHL202" s="1"/>
      <c r="IHM202" s="1"/>
      <c r="IHN202" s="1"/>
      <c r="IHO202" s="1"/>
      <c r="IHP202" s="1"/>
      <c r="IHQ202" s="1"/>
      <c r="IHR202" s="1"/>
      <c r="IHS202" s="1"/>
      <c r="IHT202" s="1"/>
      <c r="IHU202" s="1"/>
      <c r="IHV202" s="1"/>
      <c r="IHW202" s="1"/>
      <c r="IHX202" s="1"/>
      <c r="IHY202" s="1"/>
      <c r="IHZ202" s="1"/>
      <c r="IIA202" s="1"/>
      <c r="IIB202" s="1"/>
      <c r="IIC202" s="1"/>
      <c r="IID202" s="1"/>
      <c r="IIE202" s="1"/>
      <c r="IIF202" s="1"/>
      <c r="IIG202" s="1"/>
      <c r="IIH202" s="1"/>
      <c r="III202" s="1"/>
      <c r="IIJ202" s="1"/>
      <c r="IIK202" s="1"/>
      <c r="IIL202" s="1"/>
      <c r="IIM202" s="1"/>
      <c r="IIN202" s="1"/>
      <c r="IIO202" s="1"/>
      <c r="IIP202" s="1"/>
      <c r="IIQ202" s="1"/>
      <c r="IIR202" s="1"/>
      <c r="IIS202" s="1"/>
      <c r="IIT202" s="1"/>
      <c r="IIU202" s="1"/>
      <c r="IIV202" s="1"/>
      <c r="IIW202" s="1"/>
      <c r="IIX202" s="1"/>
      <c r="IIY202" s="1"/>
      <c r="IIZ202" s="1"/>
      <c r="IJA202" s="1"/>
      <c r="IJB202" s="1"/>
      <c r="IJC202" s="1"/>
      <c r="IJD202" s="1"/>
      <c r="IJE202" s="1"/>
      <c r="IJF202" s="1"/>
      <c r="IJG202" s="1"/>
      <c r="IJH202" s="1"/>
      <c r="IJI202" s="1"/>
      <c r="IJJ202" s="1"/>
      <c r="IJK202" s="1"/>
      <c r="IJL202" s="1"/>
      <c r="IJM202" s="1"/>
      <c r="IJN202" s="1"/>
      <c r="IJO202" s="1"/>
      <c r="IJP202" s="1"/>
      <c r="IJQ202" s="1"/>
      <c r="IJR202" s="1"/>
      <c r="IJS202" s="1"/>
      <c r="IJT202" s="1"/>
      <c r="IJU202" s="1"/>
      <c r="IJV202" s="1"/>
      <c r="IJW202" s="1"/>
      <c r="IJX202" s="1"/>
      <c r="IJY202" s="1"/>
      <c r="IJZ202" s="1"/>
      <c r="IKA202" s="1"/>
      <c r="IKB202" s="1"/>
      <c r="IKC202" s="1"/>
      <c r="IKD202" s="1"/>
      <c r="IKE202" s="1"/>
      <c r="IKF202" s="1"/>
      <c r="IKG202" s="1"/>
      <c r="IKH202" s="1"/>
      <c r="IKI202" s="1"/>
      <c r="IKJ202" s="1"/>
      <c r="IKK202" s="1"/>
      <c r="IKL202" s="1"/>
      <c r="IKM202" s="1"/>
      <c r="IKN202" s="1"/>
      <c r="IKO202" s="1"/>
      <c r="IKP202" s="1"/>
      <c r="IKQ202" s="1"/>
      <c r="IKR202" s="1"/>
      <c r="IKS202" s="1"/>
      <c r="IKT202" s="1"/>
      <c r="IKU202" s="1"/>
      <c r="IKV202" s="1"/>
      <c r="IKW202" s="1"/>
      <c r="IKX202" s="1"/>
      <c r="IKY202" s="1"/>
      <c r="IKZ202" s="1"/>
      <c r="ILA202" s="1"/>
      <c r="ILB202" s="1"/>
      <c r="ILC202" s="1"/>
      <c r="ILD202" s="1"/>
      <c r="ILE202" s="1"/>
      <c r="ILF202" s="1"/>
      <c r="ILG202" s="1"/>
      <c r="ILH202" s="1"/>
      <c r="ILI202" s="1"/>
      <c r="ILJ202" s="1"/>
      <c r="ILK202" s="1"/>
      <c r="ILL202" s="1"/>
      <c r="ILM202" s="1"/>
      <c r="ILN202" s="1"/>
      <c r="ILO202" s="1"/>
      <c r="ILP202" s="1"/>
      <c r="ILQ202" s="1"/>
      <c r="ILR202" s="1"/>
      <c r="ILS202" s="1"/>
      <c r="ILT202" s="1"/>
      <c r="ILU202" s="1"/>
      <c r="ILV202" s="1"/>
      <c r="ILW202" s="1"/>
      <c r="ILX202" s="1"/>
      <c r="ILY202" s="1"/>
      <c r="ILZ202" s="1"/>
      <c r="IMA202" s="1"/>
      <c r="IMB202" s="1"/>
      <c r="IMC202" s="1"/>
      <c r="IMD202" s="1"/>
      <c r="IME202" s="1"/>
      <c r="IMF202" s="1"/>
      <c r="IMG202" s="1"/>
      <c r="IMH202" s="1"/>
      <c r="IMI202" s="1"/>
      <c r="IMJ202" s="1"/>
      <c r="IMK202" s="1"/>
      <c r="IML202" s="1"/>
      <c r="IMM202" s="1"/>
      <c r="IMN202" s="1"/>
      <c r="IMO202" s="1"/>
      <c r="IMP202" s="1"/>
      <c r="IMQ202" s="1"/>
      <c r="IMR202" s="1"/>
      <c r="IMS202" s="1"/>
      <c r="IMT202" s="1"/>
      <c r="IMU202" s="1"/>
      <c r="IMV202" s="1"/>
      <c r="IMW202" s="1"/>
      <c r="IMX202" s="1"/>
      <c r="IMY202" s="1"/>
      <c r="IMZ202" s="1"/>
      <c r="INA202" s="1"/>
      <c r="INB202" s="1"/>
      <c r="INC202" s="1"/>
      <c r="IND202" s="1"/>
      <c r="INE202" s="1"/>
      <c r="INF202" s="1"/>
      <c r="ING202" s="1"/>
      <c r="INH202" s="1"/>
      <c r="INI202" s="1"/>
      <c r="INJ202" s="1"/>
      <c r="INK202" s="1"/>
      <c r="INL202" s="1"/>
      <c r="INM202" s="1"/>
      <c r="INN202" s="1"/>
      <c r="INO202" s="1"/>
      <c r="INP202" s="1"/>
      <c r="INQ202" s="1"/>
      <c r="INR202" s="1"/>
      <c r="INS202" s="1"/>
      <c r="INT202" s="1"/>
      <c r="INU202" s="1"/>
      <c r="INV202" s="1"/>
      <c r="INW202" s="1"/>
      <c r="INX202" s="1"/>
      <c r="INY202" s="1"/>
      <c r="INZ202" s="1"/>
      <c r="IOA202" s="1"/>
      <c r="IOB202" s="1"/>
      <c r="IOC202" s="1"/>
      <c r="IOD202" s="1"/>
      <c r="IOE202" s="1"/>
      <c r="IOF202" s="1"/>
      <c r="IOG202" s="1"/>
      <c r="IOH202" s="1"/>
      <c r="IOI202" s="1"/>
      <c r="IOJ202" s="1"/>
      <c r="IOK202" s="1"/>
      <c r="IOL202" s="1"/>
      <c r="IOM202" s="1"/>
      <c r="ION202" s="1"/>
      <c r="IOO202" s="1"/>
      <c r="IOP202" s="1"/>
      <c r="IOQ202" s="1"/>
      <c r="IOR202" s="1"/>
      <c r="IOS202" s="1"/>
      <c r="IOT202" s="1"/>
      <c r="IOU202" s="1"/>
      <c r="IOV202" s="1"/>
      <c r="IOW202" s="1"/>
      <c r="IOX202" s="1"/>
      <c r="IOY202" s="1"/>
      <c r="IOZ202" s="1"/>
      <c r="IPA202" s="1"/>
      <c r="IPB202" s="1"/>
      <c r="IPC202" s="1"/>
      <c r="IPD202" s="1"/>
      <c r="IPE202" s="1"/>
      <c r="IPF202" s="1"/>
      <c r="IPG202" s="1"/>
      <c r="IPH202" s="1"/>
      <c r="IPI202" s="1"/>
      <c r="IPJ202" s="1"/>
      <c r="IPK202" s="1"/>
      <c r="IPL202" s="1"/>
      <c r="IPM202" s="1"/>
      <c r="IPN202" s="1"/>
      <c r="IPO202" s="1"/>
      <c r="IPP202" s="1"/>
      <c r="IPQ202" s="1"/>
      <c r="IPR202" s="1"/>
      <c r="IPS202" s="1"/>
      <c r="IPT202" s="1"/>
      <c r="IPU202" s="1"/>
      <c r="IPV202" s="1"/>
      <c r="IPW202" s="1"/>
      <c r="IPX202" s="1"/>
      <c r="IPY202" s="1"/>
      <c r="IPZ202" s="1"/>
      <c r="IQA202" s="1"/>
      <c r="IQB202" s="1"/>
      <c r="IQC202" s="1"/>
      <c r="IQD202" s="1"/>
      <c r="IQE202" s="1"/>
      <c r="IQF202" s="1"/>
      <c r="IQG202" s="1"/>
      <c r="IQH202" s="1"/>
      <c r="IQI202" s="1"/>
      <c r="IQJ202" s="1"/>
      <c r="IQK202" s="1"/>
      <c r="IQL202" s="1"/>
      <c r="IQM202" s="1"/>
      <c r="IQN202" s="1"/>
      <c r="IQO202" s="1"/>
      <c r="IQP202" s="1"/>
      <c r="IQQ202" s="1"/>
      <c r="IQR202" s="1"/>
      <c r="IQS202" s="1"/>
      <c r="IQT202" s="1"/>
      <c r="IQU202" s="1"/>
      <c r="IQV202" s="1"/>
      <c r="IQW202" s="1"/>
      <c r="IQX202" s="1"/>
      <c r="IQY202" s="1"/>
      <c r="IQZ202" s="1"/>
      <c r="IRA202" s="1"/>
      <c r="IRB202" s="1"/>
      <c r="IRC202" s="1"/>
      <c r="IRD202" s="1"/>
      <c r="IRE202" s="1"/>
      <c r="IRF202" s="1"/>
      <c r="IRG202" s="1"/>
      <c r="IRH202" s="1"/>
      <c r="IRI202" s="1"/>
      <c r="IRJ202" s="1"/>
      <c r="IRK202" s="1"/>
      <c r="IRL202" s="1"/>
      <c r="IRM202" s="1"/>
      <c r="IRN202" s="1"/>
      <c r="IRO202" s="1"/>
      <c r="IRP202" s="1"/>
      <c r="IRQ202" s="1"/>
      <c r="IRR202" s="1"/>
      <c r="IRS202" s="1"/>
      <c r="IRT202" s="1"/>
      <c r="IRU202" s="1"/>
      <c r="IRV202" s="1"/>
      <c r="IRW202" s="1"/>
      <c r="IRX202" s="1"/>
      <c r="IRY202" s="1"/>
      <c r="IRZ202" s="1"/>
      <c r="ISA202" s="1"/>
      <c r="ISB202" s="1"/>
      <c r="ISC202" s="1"/>
      <c r="ISD202" s="1"/>
      <c r="ISE202" s="1"/>
      <c r="ISF202" s="1"/>
      <c r="ISG202" s="1"/>
      <c r="ISH202" s="1"/>
      <c r="ISI202" s="1"/>
      <c r="ISJ202" s="1"/>
      <c r="ISK202" s="1"/>
      <c r="ISL202" s="1"/>
      <c r="ISM202" s="1"/>
      <c r="ISN202" s="1"/>
      <c r="ISO202" s="1"/>
      <c r="ISP202" s="1"/>
      <c r="ISQ202" s="1"/>
      <c r="ISR202" s="1"/>
      <c r="ISS202" s="1"/>
      <c r="IST202" s="1"/>
      <c r="ISU202" s="1"/>
      <c r="ISV202" s="1"/>
      <c r="ISW202" s="1"/>
      <c r="ISX202" s="1"/>
      <c r="ISY202" s="1"/>
      <c r="ISZ202" s="1"/>
      <c r="ITA202" s="1"/>
      <c r="ITB202" s="1"/>
      <c r="ITC202" s="1"/>
      <c r="ITD202" s="1"/>
      <c r="ITE202" s="1"/>
      <c r="ITF202" s="1"/>
      <c r="ITG202" s="1"/>
      <c r="ITH202" s="1"/>
      <c r="ITI202" s="1"/>
      <c r="ITJ202" s="1"/>
      <c r="ITK202" s="1"/>
      <c r="ITL202" s="1"/>
      <c r="ITM202" s="1"/>
      <c r="ITN202" s="1"/>
      <c r="ITO202" s="1"/>
      <c r="ITP202" s="1"/>
      <c r="ITQ202" s="1"/>
      <c r="ITR202" s="1"/>
      <c r="ITS202" s="1"/>
      <c r="ITT202" s="1"/>
      <c r="ITU202" s="1"/>
      <c r="ITV202" s="1"/>
      <c r="ITW202" s="1"/>
      <c r="ITX202" s="1"/>
      <c r="ITY202" s="1"/>
      <c r="ITZ202" s="1"/>
      <c r="IUA202" s="1"/>
      <c r="IUB202" s="1"/>
      <c r="IUC202" s="1"/>
      <c r="IUD202" s="1"/>
      <c r="IUE202" s="1"/>
      <c r="IUF202" s="1"/>
      <c r="IUG202" s="1"/>
      <c r="IUH202" s="1"/>
      <c r="IUI202" s="1"/>
      <c r="IUJ202" s="1"/>
      <c r="IUK202" s="1"/>
      <c r="IUL202" s="1"/>
      <c r="IUM202" s="1"/>
      <c r="IUN202" s="1"/>
      <c r="IUO202" s="1"/>
      <c r="IUP202" s="1"/>
      <c r="IUQ202" s="1"/>
      <c r="IUR202" s="1"/>
      <c r="IUS202" s="1"/>
      <c r="IUT202" s="1"/>
      <c r="IUU202" s="1"/>
      <c r="IUV202" s="1"/>
      <c r="IUW202" s="1"/>
      <c r="IUX202" s="1"/>
      <c r="IUY202" s="1"/>
      <c r="IUZ202" s="1"/>
      <c r="IVA202" s="1"/>
      <c r="IVB202" s="1"/>
      <c r="IVC202" s="1"/>
      <c r="IVD202" s="1"/>
      <c r="IVE202" s="1"/>
      <c r="IVF202" s="1"/>
      <c r="IVG202" s="1"/>
      <c r="IVH202" s="1"/>
      <c r="IVI202" s="1"/>
      <c r="IVJ202" s="1"/>
      <c r="IVK202" s="1"/>
      <c r="IVL202" s="1"/>
      <c r="IVM202" s="1"/>
      <c r="IVN202" s="1"/>
      <c r="IVO202" s="1"/>
      <c r="IVP202" s="1"/>
      <c r="IVQ202" s="1"/>
      <c r="IVR202" s="1"/>
      <c r="IVS202" s="1"/>
      <c r="IVT202" s="1"/>
      <c r="IVU202" s="1"/>
      <c r="IVV202" s="1"/>
      <c r="IVW202" s="1"/>
      <c r="IVX202" s="1"/>
      <c r="IVY202" s="1"/>
      <c r="IVZ202" s="1"/>
      <c r="IWA202" s="1"/>
      <c r="IWB202" s="1"/>
      <c r="IWC202" s="1"/>
      <c r="IWD202" s="1"/>
      <c r="IWE202" s="1"/>
      <c r="IWF202" s="1"/>
      <c r="IWG202" s="1"/>
      <c r="IWH202" s="1"/>
      <c r="IWI202" s="1"/>
      <c r="IWJ202" s="1"/>
      <c r="IWK202" s="1"/>
      <c r="IWL202" s="1"/>
      <c r="IWM202" s="1"/>
      <c r="IWN202" s="1"/>
      <c r="IWO202" s="1"/>
      <c r="IWP202" s="1"/>
      <c r="IWQ202" s="1"/>
      <c r="IWR202" s="1"/>
      <c r="IWS202" s="1"/>
      <c r="IWT202" s="1"/>
      <c r="IWU202" s="1"/>
      <c r="IWV202" s="1"/>
      <c r="IWW202" s="1"/>
      <c r="IWX202" s="1"/>
      <c r="IWY202" s="1"/>
      <c r="IWZ202" s="1"/>
      <c r="IXA202" s="1"/>
      <c r="IXB202" s="1"/>
      <c r="IXC202" s="1"/>
      <c r="IXD202" s="1"/>
      <c r="IXE202" s="1"/>
      <c r="IXF202" s="1"/>
      <c r="IXG202" s="1"/>
      <c r="IXH202" s="1"/>
      <c r="IXI202" s="1"/>
      <c r="IXJ202" s="1"/>
      <c r="IXK202" s="1"/>
      <c r="IXL202" s="1"/>
      <c r="IXM202" s="1"/>
      <c r="IXN202" s="1"/>
      <c r="IXO202" s="1"/>
      <c r="IXP202" s="1"/>
      <c r="IXQ202" s="1"/>
      <c r="IXR202" s="1"/>
      <c r="IXS202" s="1"/>
      <c r="IXT202" s="1"/>
      <c r="IXU202" s="1"/>
      <c r="IXV202" s="1"/>
      <c r="IXW202" s="1"/>
      <c r="IXX202" s="1"/>
      <c r="IXY202" s="1"/>
      <c r="IXZ202" s="1"/>
      <c r="IYA202" s="1"/>
      <c r="IYB202" s="1"/>
      <c r="IYC202" s="1"/>
      <c r="IYD202" s="1"/>
      <c r="IYE202" s="1"/>
      <c r="IYF202" s="1"/>
      <c r="IYG202" s="1"/>
      <c r="IYH202" s="1"/>
      <c r="IYI202" s="1"/>
      <c r="IYJ202" s="1"/>
      <c r="IYK202" s="1"/>
      <c r="IYL202" s="1"/>
      <c r="IYM202" s="1"/>
      <c r="IYN202" s="1"/>
      <c r="IYO202" s="1"/>
      <c r="IYP202" s="1"/>
      <c r="IYQ202" s="1"/>
      <c r="IYR202" s="1"/>
      <c r="IYS202" s="1"/>
      <c r="IYT202" s="1"/>
      <c r="IYU202" s="1"/>
      <c r="IYV202" s="1"/>
      <c r="IYW202" s="1"/>
      <c r="IYX202" s="1"/>
      <c r="IYY202" s="1"/>
      <c r="IYZ202" s="1"/>
      <c r="IZA202" s="1"/>
      <c r="IZB202" s="1"/>
      <c r="IZC202" s="1"/>
      <c r="IZD202" s="1"/>
      <c r="IZE202" s="1"/>
      <c r="IZF202" s="1"/>
      <c r="IZG202" s="1"/>
      <c r="IZH202" s="1"/>
      <c r="IZI202" s="1"/>
      <c r="IZJ202" s="1"/>
      <c r="IZK202" s="1"/>
      <c r="IZL202" s="1"/>
      <c r="IZM202" s="1"/>
      <c r="IZN202" s="1"/>
      <c r="IZO202" s="1"/>
      <c r="IZP202" s="1"/>
      <c r="IZQ202" s="1"/>
      <c r="IZR202" s="1"/>
      <c r="IZS202" s="1"/>
      <c r="IZT202" s="1"/>
      <c r="IZU202" s="1"/>
      <c r="IZV202" s="1"/>
      <c r="IZW202" s="1"/>
      <c r="IZX202" s="1"/>
      <c r="IZY202" s="1"/>
      <c r="IZZ202" s="1"/>
      <c r="JAA202" s="1"/>
      <c r="JAB202" s="1"/>
      <c r="JAC202" s="1"/>
      <c r="JAD202" s="1"/>
      <c r="JAE202" s="1"/>
      <c r="JAF202" s="1"/>
      <c r="JAG202" s="1"/>
      <c r="JAH202" s="1"/>
      <c r="JAI202" s="1"/>
      <c r="JAJ202" s="1"/>
      <c r="JAK202" s="1"/>
      <c r="JAL202" s="1"/>
      <c r="JAM202" s="1"/>
      <c r="JAN202" s="1"/>
      <c r="JAO202" s="1"/>
      <c r="JAP202" s="1"/>
      <c r="JAQ202" s="1"/>
      <c r="JAR202" s="1"/>
      <c r="JAS202" s="1"/>
      <c r="JAT202" s="1"/>
      <c r="JAU202" s="1"/>
      <c r="JAV202" s="1"/>
      <c r="JAW202" s="1"/>
      <c r="JAX202" s="1"/>
      <c r="JAY202" s="1"/>
      <c r="JAZ202" s="1"/>
      <c r="JBA202" s="1"/>
      <c r="JBB202" s="1"/>
      <c r="JBC202" s="1"/>
      <c r="JBD202" s="1"/>
      <c r="JBE202" s="1"/>
      <c r="JBF202" s="1"/>
      <c r="JBG202" s="1"/>
      <c r="JBH202" s="1"/>
      <c r="JBI202" s="1"/>
      <c r="JBJ202" s="1"/>
      <c r="JBK202" s="1"/>
      <c r="JBL202" s="1"/>
      <c r="JBM202" s="1"/>
      <c r="JBN202" s="1"/>
      <c r="JBO202" s="1"/>
      <c r="JBP202" s="1"/>
      <c r="JBQ202" s="1"/>
      <c r="JBR202" s="1"/>
      <c r="JBS202" s="1"/>
      <c r="JBT202" s="1"/>
      <c r="JBU202" s="1"/>
      <c r="JBV202" s="1"/>
      <c r="JBW202" s="1"/>
      <c r="JBX202" s="1"/>
      <c r="JBY202" s="1"/>
      <c r="JBZ202" s="1"/>
      <c r="JCA202" s="1"/>
      <c r="JCB202" s="1"/>
      <c r="JCC202" s="1"/>
      <c r="JCD202" s="1"/>
      <c r="JCE202" s="1"/>
      <c r="JCF202" s="1"/>
      <c r="JCG202" s="1"/>
      <c r="JCH202" s="1"/>
      <c r="JCI202" s="1"/>
      <c r="JCJ202" s="1"/>
      <c r="JCK202" s="1"/>
      <c r="JCL202" s="1"/>
      <c r="JCM202" s="1"/>
      <c r="JCN202" s="1"/>
      <c r="JCO202" s="1"/>
      <c r="JCP202" s="1"/>
      <c r="JCQ202" s="1"/>
      <c r="JCR202" s="1"/>
      <c r="JCS202" s="1"/>
      <c r="JCT202" s="1"/>
      <c r="JCU202" s="1"/>
      <c r="JCV202" s="1"/>
      <c r="JCW202" s="1"/>
      <c r="JCX202" s="1"/>
      <c r="JCY202" s="1"/>
      <c r="JCZ202" s="1"/>
      <c r="JDA202" s="1"/>
      <c r="JDB202" s="1"/>
      <c r="JDC202" s="1"/>
      <c r="JDD202" s="1"/>
      <c r="JDE202" s="1"/>
      <c r="JDF202" s="1"/>
      <c r="JDG202" s="1"/>
      <c r="JDH202" s="1"/>
      <c r="JDI202" s="1"/>
      <c r="JDJ202" s="1"/>
      <c r="JDK202" s="1"/>
      <c r="JDL202" s="1"/>
      <c r="JDM202" s="1"/>
      <c r="JDN202" s="1"/>
      <c r="JDO202" s="1"/>
      <c r="JDP202" s="1"/>
      <c r="JDQ202" s="1"/>
      <c r="JDR202" s="1"/>
      <c r="JDS202" s="1"/>
      <c r="JDT202" s="1"/>
      <c r="JDU202" s="1"/>
      <c r="JDV202" s="1"/>
      <c r="JDW202" s="1"/>
      <c r="JDX202" s="1"/>
      <c r="JDY202" s="1"/>
      <c r="JDZ202" s="1"/>
      <c r="JEA202" s="1"/>
      <c r="JEB202" s="1"/>
      <c r="JEC202" s="1"/>
      <c r="JED202" s="1"/>
      <c r="JEE202" s="1"/>
      <c r="JEF202" s="1"/>
      <c r="JEG202" s="1"/>
      <c r="JEH202" s="1"/>
      <c r="JEI202" s="1"/>
      <c r="JEJ202" s="1"/>
      <c r="JEK202" s="1"/>
      <c r="JEL202" s="1"/>
      <c r="JEM202" s="1"/>
      <c r="JEN202" s="1"/>
      <c r="JEO202" s="1"/>
      <c r="JEP202" s="1"/>
      <c r="JEQ202" s="1"/>
      <c r="JER202" s="1"/>
      <c r="JES202" s="1"/>
      <c r="JET202" s="1"/>
      <c r="JEU202" s="1"/>
      <c r="JEV202" s="1"/>
      <c r="JEW202" s="1"/>
      <c r="JEX202" s="1"/>
      <c r="JEY202" s="1"/>
      <c r="JEZ202" s="1"/>
      <c r="JFA202" s="1"/>
      <c r="JFB202" s="1"/>
      <c r="JFC202" s="1"/>
      <c r="JFD202" s="1"/>
      <c r="JFE202" s="1"/>
      <c r="JFF202" s="1"/>
      <c r="JFG202" s="1"/>
      <c r="JFH202" s="1"/>
      <c r="JFI202" s="1"/>
      <c r="JFJ202" s="1"/>
      <c r="JFK202" s="1"/>
      <c r="JFL202" s="1"/>
      <c r="JFM202" s="1"/>
      <c r="JFN202" s="1"/>
      <c r="JFO202" s="1"/>
      <c r="JFP202" s="1"/>
      <c r="JFQ202" s="1"/>
      <c r="JFR202" s="1"/>
      <c r="JFS202" s="1"/>
      <c r="JFT202" s="1"/>
      <c r="JFU202" s="1"/>
      <c r="JFV202" s="1"/>
      <c r="JFW202" s="1"/>
      <c r="JFX202" s="1"/>
      <c r="JFY202" s="1"/>
      <c r="JFZ202" s="1"/>
      <c r="JGA202" s="1"/>
      <c r="JGB202" s="1"/>
      <c r="JGC202" s="1"/>
      <c r="JGD202" s="1"/>
      <c r="JGE202" s="1"/>
      <c r="JGF202" s="1"/>
      <c r="JGG202" s="1"/>
      <c r="JGH202" s="1"/>
      <c r="JGI202" s="1"/>
      <c r="JGJ202" s="1"/>
      <c r="JGK202" s="1"/>
      <c r="JGL202" s="1"/>
      <c r="JGM202" s="1"/>
      <c r="JGN202" s="1"/>
      <c r="JGO202" s="1"/>
      <c r="JGP202" s="1"/>
      <c r="JGQ202" s="1"/>
      <c r="JGR202" s="1"/>
      <c r="JGS202" s="1"/>
      <c r="JGT202" s="1"/>
      <c r="JGU202" s="1"/>
      <c r="JGV202" s="1"/>
      <c r="JGW202" s="1"/>
      <c r="JGX202" s="1"/>
      <c r="JGY202" s="1"/>
      <c r="JGZ202" s="1"/>
      <c r="JHA202" s="1"/>
      <c r="JHB202" s="1"/>
      <c r="JHC202" s="1"/>
      <c r="JHD202" s="1"/>
      <c r="JHE202" s="1"/>
      <c r="JHF202" s="1"/>
      <c r="JHG202" s="1"/>
      <c r="JHH202" s="1"/>
      <c r="JHI202" s="1"/>
      <c r="JHJ202" s="1"/>
      <c r="JHK202" s="1"/>
      <c r="JHL202" s="1"/>
      <c r="JHM202" s="1"/>
      <c r="JHN202" s="1"/>
      <c r="JHO202" s="1"/>
      <c r="JHP202" s="1"/>
      <c r="JHQ202" s="1"/>
      <c r="JHR202" s="1"/>
      <c r="JHS202" s="1"/>
      <c r="JHT202" s="1"/>
      <c r="JHU202" s="1"/>
      <c r="JHV202" s="1"/>
      <c r="JHW202" s="1"/>
      <c r="JHX202" s="1"/>
      <c r="JHY202" s="1"/>
      <c r="JHZ202" s="1"/>
      <c r="JIA202" s="1"/>
      <c r="JIB202" s="1"/>
      <c r="JIC202" s="1"/>
      <c r="JID202" s="1"/>
      <c r="JIE202" s="1"/>
      <c r="JIF202" s="1"/>
      <c r="JIG202" s="1"/>
      <c r="JIH202" s="1"/>
      <c r="JII202" s="1"/>
      <c r="JIJ202" s="1"/>
      <c r="JIK202" s="1"/>
      <c r="JIL202" s="1"/>
      <c r="JIM202" s="1"/>
      <c r="JIN202" s="1"/>
      <c r="JIO202" s="1"/>
      <c r="JIP202" s="1"/>
      <c r="JIQ202" s="1"/>
      <c r="JIR202" s="1"/>
      <c r="JIS202" s="1"/>
      <c r="JIT202" s="1"/>
      <c r="JIU202" s="1"/>
      <c r="JIV202" s="1"/>
      <c r="JIW202" s="1"/>
      <c r="JIX202" s="1"/>
      <c r="JIY202" s="1"/>
      <c r="JIZ202" s="1"/>
      <c r="JJA202" s="1"/>
      <c r="JJB202" s="1"/>
      <c r="JJC202" s="1"/>
      <c r="JJD202" s="1"/>
      <c r="JJE202" s="1"/>
      <c r="JJF202" s="1"/>
      <c r="JJG202" s="1"/>
      <c r="JJH202" s="1"/>
      <c r="JJI202" s="1"/>
      <c r="JJJ202" s="1"/>
      <c r="JJK202" s="1"/>
      <c r="JJL202" s="1"/>
      <c r="JJM202" s="1"/>
      <c r="JJN202" s="1"/>
      <c r="JJO202" s="1"/>
      <c r="JJP202" s="1"/>
      <c r="JJQ202" s="1"/>
      <c r="JJR202" s="1"/>
      <c r="JJS202" s="1"/>
      <c r="JJT202" s="1"/>
      <c r="JJU202" s="1"/>
      <c r="JJV202" s="1"/>
      <c r="JJW202" s="1"/>
      <c r="JJX202" s="1"/>
      <c r="JJY202" s="1"/>
      <c r="JJZ202" s="1"/>
      <c r="JKA202" s="1"/>
      <c r="JKB202" s="1"/>
      <c r="JKC202" s="1"/>
      <c r="JKD202" s="1"/>
      <c r="JKE202" s="1"/>
      <c r="JKF202" s="1"/>
      <c r="JKG202" s="1"/>
      <c r="JKH202" s="1"/>
      <c r="JKI202" s="1"/>
      <c r="JKJ202" s="1"/>
      <c r="JKK202" s="1"/>
      <c r="JKL202" s="1"/>
      <c r="JKM202" s="1"/>
      <c r="JKN202" s="1"/>
      <c r="JKO202" s="1"/>
      <c r="JKP202" s="1"/>
      <c r="JKQ202" s="1"/>
      <c r="JKR202" s="1"/>
      <c r="JKS202" s="1"/>
      <c r="JKT202" s="1"/>
      <c r="JKU202" s="1"/>
      <c r="JKV202" s="1"/>
      <c r="JKW202" s="1"/>
      <c r="JKX202" s="1"/>
      <c r="JKY202" s="1"/>
      <c r="JKZ202" s="1"/>
      <c r="JLA202" s="1"/>
      <c r="JLB202" s="1"/>
      <c r="JLC202" s="1"/>
      <c r="JLD202" s="1"/>
      <c r="JLE202" s="1"/>
      <c r="JLF202" s="1"/>
      <c r="JLG202" s="1"/>
      <c r="JLH202" s="1"/>
      <c r="JLI202" s="1"/>
      <c r="JLJ202" s="1"/>
      <c r="JLK202" s="1"/>
      <c r="JLL202" s="1"/>
      <c r="JLM202" s="1"/>
      <c r="JLN202" s="1"/>
      <c r="JLO202" s="1"/>
      <c r="JLP202" s="1"/>
      <c r="JLQ202" s="1"/>
      <c r="JLR202" s="1"/>
      <c r="JLS202" s="1"/>
      <c r="JLT202" s="1"/>
      <c r="JLU202" s="1"/>
      <c r="JLV202" s="1"/>
      <c r="JLW202" s="1"/>
      <c r="JLX202" s="1"/>
      <c r="JLY202" s="1"/>
      <c r="JLZ202" s="1"/>
      <c r="JMA202" s="1"/>
      <c r="JMB202" s="1"/>
      <c r="JMC202" s="1"/>
      <c r="JMD202" s="1"/>
      <c r="JME202" s="1"/>
      <c r="JMF202" s="1"/>
      <c r="JMG202" s="1"/>
      <c r="JMH202" s="1"/>
      <c r="JMI202" s="1"/>
      <c r="JMJ202" s="1"/>
      <c r="JMK202" s="1"/>
      <c r="JML202" s="1"/>
      <c r="JMM202" s="1"/>
      <c r="JMN202" s="1"/>
      <c r="JMO202" s="1"/>
      <c r="JMP202" s="1"/>
      <c r="JMQ202" s="1"/>
      <c r="JMR202" s="1"/>
      <c r="JMS202" s="1"/>
      <c r="JMT202" s="1"/>
      <c r="JMU202" s="1"/>
      <c r="JMV202" s="1"/>
      <c r="JMW202" s="1"/>
      <c r="JMX202" s="1"/>
      <c r="JMY202" s="1"/>
      <c r="JMZ202" s="1"/>
      <c r="JNA202" s="1"/>
      <c r="JNB202" s="1"/>
      <c r="JNC202" s="1"/>
      <c r="JND202" s="1"/>
      <c r="JNE202" s="1"/>
      <c r="JNF202" s="1"/>
      <c r="JNG202" s="1"/>
      <c r="JNH202" s="1"/>
      <c r="JNI202" s="1"/>
      <c r="JNJ202" s="1"/>
      <c r="JNK202" s="1"/>
      <c r="JNL202" s="1"/>
      <c r="JNM202" s="1"/>
      <c r="JNN202" s="1"/>
      <c r="JNO202" s="1"/>
      <c r="JNP202" s="1"/>
      <c r="JNQ202" s="1"/>
      <c r="JNR202" s="1"/>
      <c r="JNS202" s="1"/>
      <c r="JNT202" s="1"/>
      <c r="JNU202" s="1"/>
      <c r="JNV202" s="1"/>
      <c r="JNW202" s="1"/>
      <c r="JNX202" s="1"/>
      <c r="JNY202" s="1"/>
      <c r="JNZ202" s="1"/>
      <c r="JOA202" s="1"/>
      <c r="JOB202" s="1"/>
      <c r="JOC202" s="1"/>
      <c r="JOD202" s="1"/>
      <c r="JOE202" s="1"/>
      <c r="JOF202" s="1"/>
      <c r="JOG202" s="1"/>
      <c r="JOH202" s="1"/>
      <c r="JOI202" s="1"/>
      <c r="JOJ202" s="1"/>
      <c r="JOK202" s="1"/>
      <c r="JOL202" s="1"/>
      <c r="JOM202" s="1"/>
      <c r="JON202" s="1"/>
      <c r="JOO202" s="1"/>
      <c r="JOP202" s="1"/>
      <c r="JOQ202" s="1"/>
      <c r="JOR202" s="1"/>
      <c r="JOS202" s="1"/>
      <c r="JOT202" s="1"/>
      <c r="JOU202" s="1"/>
      <c r="JOV202" s="1"/>
      <c r="JOW202" s="1"/>
      <c r="JOX202" s="1"/>
      <c r="JOY202" s="1"/>
      <c r="JOZ202" s="1"/>
      <c r="JPA202" s="1"/>
      <c r="JPB202" s="1"/>
      <c r="JPC202" s="1"/>
      <c r="JPD202" s="1"/>
      <c r="JPE202" s="1"/>
      <c r="JPF202" s="1"/>
      <c r="JPG202" s="1"/>
      <c r="JPH202" s="1"/>
      <c r="JPI202" s="1"/>
      <c r="JPJ202" s="1"/>
      <c r="JPK202" s="1"/>
      <c r="JPL202" s="1"/>
      <c r="JPM202" s="1"/>
      <c r="JPN202" s="1"/>
      <c r="JPO202" s="1"/>
      <c r="JPP202" s="1"/>
      <c r="JPQ202" s="1"/>
      <c r="JPR202" s="1"/>
      <c r="JPS202" s="1"/>
      <c r="JPT202" s="1"/>
      <c r="JPU202" s="1"/>
      <c r="JPV202" s="1"/>
      <c r="JPW202" s="1"/>
      <c r="JPX202" s="1"/>
      <c r="JPY202" s="1"/>
      <c r="JPZ202" s="1"/>
      <c r="JQA202" s="1"/>
      <c r="JQB202" s="1"/>
      <c r="JQC202" s="1"/>
      <c r="JQD202" s="1"/>
      <c r="JQE202" s="1"/>
      <c r="JQF202" s="1"/>
      <c r="JQG202" s="1"/>
      <c r="JQH202" s="1"/>
      <c r="JQI202" s="1"/>
      <c r="JQJ202" s="1"/>
      <c r="JQK202" s="1"/>
      <c r="JQL202" s="1"/>
      <c r="JQM202" s="1"/>
      <c r="JQN202" s="1"/>
      <c r="JQO202" s="1"/>
      <c r="JQP202" s="1"/>
      <c r="JQQ202" s="1"/>
      <c r="JQR202" s="1"/>
      <c r="JQS202" s="1"/>
      <c r="JQT202" s="1"/>
      <c r="JQU202" s="1"/>
      <c r="JQV202" s="1"/>
      <c r="JQW202" s="1"/>
      <c r="JQX202" s="1"/>
      <c r="JQY202" s="1"/>
      <c r="JQZ202" s="1"/>
      <c r="JRA202" s="1"/>
      <c r="JRB202" s="1"/>
      <c r="JRC202" s="1"/>
      <c r="JRD202" s="1"/>
      <c r="JRE202" s="1"/>
      <c r="JRF202" s="1"/>
      <c r="JRG202" s="1"/>
      <c r="JRH202" s="1"/>
      <c r="JRI202" s="1"/>
      <c r="JRJ202" s="1"/>
      <c r="JRK202" s="1"/>
      <c r="JRL202" s="1"/>
      <c r="JRM202" s="1"/>
      <c r="JRN202" s="1"/>
      <c r="JRO202" s="1"/>
      <c r="JRP202" s="1"/>
      <c r="JRQ202" s="1"/>
      <c r="JRR202" s="1"/>
      <c r="JRS202" s="1"/>
      <c r="JRT202" s="1"/>
      <c r="JRU202" s="1"/>
      <c r="JRV202" s="1"/>
      <c r="JRW202" s="1"/>
      <c r="JRX202" s="1"/>
      <c r="JRY202" s="1"/>
      <c r="JRZ202" s="1"/>
      <c r="JSA202" s="1"/>
      <c r="JSB202" s="1"/>
      <c r="JSC202" s="1"/>
      <c r="JSD202" s="1"/>
      <c r="JSE202" s="1"/>
      <c r="JSF202" s="1"/>
      <c r="JSG202" s="1"/>
      <c r="JSH202" s="1"/>
      <c r="JSI202" s="1"/>
      <c r="JSJ202" s="1"/>
      <c r="JSK202" s="1"/>
      <c r="JSL202" s="1"/>
      <c r="JSM202" s="1"/>
      <c r="JSN202" s="1"/>
      <c r="JSO202" s="1"/>
      <c r="JSP202" s="1"/>
      <c r="JSQ202" s="1"/>
      <c r="JSR202" s="1"/>
      <c r="JSS202" s="1"/>
      <c r="JST202" s="1"/>
      <c r="JSU202" s="1"/>
      <c r="JSV202" s="1"/>
      <c r="JSW202" s="1"/>
      <c r="JSX202" s="1"/>
      <c r="JSY202" s="1"/>
      <c r="JSZ202" s="1"/>
      <c r="JTA202" s="1"/>
      <c r="JTB202" s="1"/>
      <c r="JTC202" s="1"/>
      <c r="JTD202" s="1"/>
      <c r="JTE202" s="1"/>
      <c r="JTF202" s="1"/>
      <c r="JTG202" s="1"/>
      <c r="JTH202" s="1"/>
      <c r="JTI202" s="1"/>
      <c r="JTJ202" s="1"/>
      <c r="JTK202" s="1"/>
      <c r="JTL202" s="1"/>
      <c r="JTM202" s="1"/>
      <c r="JTN202" s="1"/>
      <c r="JTO202" s="1"/>
      <c r="JTP202" s="1"/>
      <c r="JTQ202" s="1"/>
      <c r="JTR202" s="1"/>
      <c r="JTS202" s="1"/>
      <c r="JTT202" s="1"/>
      <c r="JTU202" s="1"/>
      <c r="JTV202" s="1"/>
      <c r="JTW202" s="1"/>
      <c r="JTX202" s="1"/>
      <c r="JTY202" s="1"/>
      <c r="JTZ202" s="1"/>
      <c r="JUA202" s="1"/>
      <c r="JUB202" s="1"/>
      <c r="JUC202" s="1"/>
      <c r="JUD202" s="1"/>
      <c r="JUE202" s="1"/>
      <c r="JUF202" s="1"/>
      <c r="JUG202" s="1"/>
      <c r="JUH202" s="1"/>
      <c r="JUI202" s="1"/>
      <c r="JUJ202" s="1"/>
      <c r="JUK202" s="1"/>
      <c r="JUL202" s="1"/>
      <c r="JUM202" s="1"/>
      <c r="JUN202" s="1"/>
      <c r="JUO202" s="1"/>
      <c r="JUP202" s="1"/>
      <c r="JUQ202" s="1"/>
      <c r="JUR202" s="1"/>
      <c r="JUS202" s="1"/>
      <c r="JUT202" s="1"/>
      <c r="JUU202" s="1"/>
      <c r="JUV202" s="1"/>
      <c r="JUW202" s="1"/>
      <c r="JUX202" s="1"/>
      <c r="JUY202" s="1"/>
      <c r="JUZ202" s="1"/>
      <c r="JVA202" s="1"/>
      <c r="JVB202" s="1"/>
      <c r="JVC202" s="1"/>
      <c r="JVD202" s="1"/>
      <c r="JVE202" s="1"/>
      <c r="JVF202" s="1"/>
      <c r="JVG202" s="1"/>
      <c r="JVH202" s="1"/>
      <c r="JVI202" s="1"/>
      <c r="JVJ202" s="1"/>
      <c r="JVK202" s="1"/>
      <c r="JVL202" s="1"/>
      <c r="JVM202" s="1"/>
      <c r="JVN202" s="1"/>
      <c r="JVO202" s="1"/>
      <c r="JVP202" s="1"/>
      <c r="JVQ202" s="1"/>
      <c r="JVR202" s="1"/>
      <c r="JVS202" s="1"/>
      <c r="JVT202" s="1"/>
      <c r="JVU202" s="1"/>
      <c r="JVV202" s="1"/>
      <c r="JVW202" s="1"/>
      <c r="JVX202" s="1"/>
      <c r="JVY202" s="1"/>
      <c r="JVZ202" s="1"/>
      <c r="JWA202" s="1"/>
      <c r="JWB202" s="1"/>
      <c r="JWC202" s="1"/>
      <c r="JWD202" s="1"/>
      <c r="JWE202" s="1"/>
      <c r="JWF202" s="1"/>
      <c r="JWG202" s="1"/>
      <c r="JWH202" s="1"/>
      <c r="JWI202" s="1"/>
      <c r="JWJ202" s="1"/>
      <c r="JWK202" s="1"/>
      <c r="JWL202" s="1"/>
      <c r="JWM202" s="1"/>
      <c r="JWN202" s="1"/>
      <c r="JWO202" s="1"/>
      <c r="JWP202" s="1"/>
      <c r="JWQ202" s="1"/>
      <c r="JWR202" s="1"/>
      <c r="JWS202" s="1"/>
      <c r="JWT202" s="1"/>
      <c r="JWU202" s="1"/>
      <c r="JWV202" s="1"/>
      <c r="JWW202" s="1"/>
      <c r="JWX202" s="1"/>
      <c r="JWY202" s="1"/>
      <c r="JWZ202" s="1"/>
      <c r="JXA202" s="1"/>
      <c r="JXB202" s="1"/>
      <c r="JXC202" s="1"/>
      <c r="JXD202" s="1"/>
      <c r="JXE202" s="1"/>
      <c r="JXF202" s="1"/>
      <c r="JXG202" s="1"/>
      <c r="JXH202" s="1"/>
      <c r="JXI202" s="1"/>
      <c r="JXJ202" s="1"/>
      <c r="JXK202" s="1"/>
      <c r="JXL202" s="1"/>
      <c r="JXM202" s="1"/>
      <c r="JXN202" s="1"/>
      <c r="JXO202" s="1"/>
      <c r="JXP202" s="1"/>
      <c r="JXQ202" s="1"/>
      <c r="JXR202" s="1"/>
      <c r="JXS202" s="1"/>
      <c r="JXT202" s="1"/>
      <c r="JXU202" s="1"/>
      <c r="JXV202" s="1"/>
      <c r="JXW202" s="1"/>
      <c r="JXX202" s="1"/>
      <c r="JXY202" s="1"/>
      <c r="JXZ202" s="1"/>
      <c r="JYA202" s="1"/>
      <c r="JYB202" s="1"/>
      <c r="JYC202" s="1"/>
      <c r="JYD202" s="1"/>
      <c r="JYE202" s="1"/>
      <c r="JYF202" s="1"/>
      <c r="JYG202" s="1"/>
      <c r="JYH202" s="1"/>
      <c r="JYI202" s="1"/>
      <c r="JYJ202" s="1"/>
      <c r="JYK202" s="1"/>
      <c r="JYL202" s="1"/>
      <c r="JYM202" s="1"/>
      <c r="JYN202" s="1"/>
      <c r="JYO202" s="1"/>
      <c r="JYP202" s="1"/>
      <c r="JYQ202" s="1"/>
      <c r="JYR202" s="1"/>
      <c r="JYS202" s="1"/>
      <c r="JYT202" s="1"/>
      <c r="JYU202" s="1"/>
      <c r="JYV202" s="1"/>
      <c r="JYW202" s="1"/>
      <c r="JYX202" s="1"/>
      <c r="JYY202" s="1"/>
      <c r="JYZ202" s="1"/>
      <c r="JZA202" s="1"/>
      <c r="JZB202" s="1"/>
      <c r="JZC202" s="1"/>
      <c r="JZD202" s="1"/>
      <c r="JZE202" s="1"/>
      <c r="JZF202" s="1"/>
      <c r="JZG202" s="1"/>
      <c r="JZH202" s="1"/>
      <c r="JZI202" s="1"/>
      <c r="JZJ202" s="1"/>
      <c r="JZK202" s="1"/>
      <c r="JZL202" s="1"/>
      <c r="JZM202" s="1"/>
      <c r="JZN202" s="1"/>
      <c r="JZO202" s="1"/>
      <c r="JZP202" s="1"/>
      <c r="JZQ202" s="1"/>
      <c r="JZR202" s="1"/>
      <c r="JZS202" s="1"/>
      <c r="JZT202" s="1"/>
      <c r="JZU202" s="1"/>
      <c r="JZV202" s="1"/>
      <c r="JZW202" s="1"/>
      <c r="JZX202" s="1"/>
      <c r="JZY202" s="1"/>
      <c r="JZZ202" s="1"/>
      <c r="KAA202" s="1"/>
      <c r="KAB202" s="1"/>
      <c r="KAC202" s="1"/>
      <c r="KAD202" s="1"/>
      <c r="KAE202" s="1"/>
      <c r="KAF202" s="1"/>
      <c r="KAG202" s="1"/>
      <c r="KAH202" s="1"/>
      <c r="KAI202" s="1"/>
      <c r="KAJ202" s="1"/>
      <c r="KAK202" s="1"/>
      <c r="KAL202" s="1"/>
      <c r="KAM202" s="1"/>
      <c r="KAN202" s="1"/>
      <c r="KAO202" s="1"/>
      <c r="KAP202" s="1"/>
      <c r="KAQ202" s="1"/>
      <c r="KAR202" s="1"/>
      <c r="KAS202" s="1"/>
      <c r="KAT202" s="1"/>
      <c r="KAU202" s="1"/>
      <c r="KAV202" s="1"/>
      <c r="KAW202" s="1"/>
      <c r="KAX202" s="1"/>
      <c r="KAY202" s="1"/>
      <c r="KAZ202" s="1"/>
      <c r="KBA202" s="1"/>
      <c r="KBB202" s="1"/>
      <c r="KBC202" s="1"/>
      <c r="KBD202" s="1"/>
      <c r="KBE202" s="1"/>
      <c r="KBF202" s="1"/>
      <c r="KBG202" s="1"/>
      <c r="KBH202" s="1"/>
      <c r="KBI202" s="1"/>
      <c r="KBJ202" s="1"/>
      <c r="KBK202" s="1"/>
      <c r="KBL202" s="1"/>
      <c r="KBM202" s="1"/>
      <c r="KBN202" s="1"/>
      <c r="KBO202" s="1"/>
      <c r="KBP202" s="1"/>
      <c r="KBQ202" s="1"/>
      <c r="KBR202" s="1"/>
      <c r="KBS202" s="1"/>
      <c r="KBT202" s="1"/>
      <c r="KBU202" s="1"/>
      <c r="KBV202" s="1"/>
      <c r="KBW202" s="1"/>
      <c r="KBX202" s="1"/>
      <c r="KBY202" s="1"/>
      <c r="KBZ202" s="1"/>
      <c r="KCA202" s="1"/>
      <c r="KCB202" s="1"/>
      <c r="KCC202" s="1"/>
      <c r="KCD202" s="1"/>
      <c r="KCE202" s="1"/>
      <c r="KCF202" s="1"/>
      <c r="KCG202" s="1"/>
      <c r="KCH202" s="1"/>
      <c r="KCI202" s="1"/>
      <c r="KCJ202" s="1"/>
      <c r="KCK202" s="1"/>
      <c r="KCL202" s="1"/>
      <c r="KCM202" s="1"/>
      <c r="KCN202" s="1"/>
      <c r="KCO202" s="1"/>
      <c r="KCP202" s="1"/>
      <c r="KCQ202" s="1"/>
      <c r="KCR202" s="1"/>
      <c r="KCS202" s="1"/>
      <c r="KCT202" s="1"/>
      <c r="KCU202" s="1"/>
      <c r="KCV202" s="1"/>
      <c r="KCW202" s="1"/>
      <c r="KCX202" s="1"/>
      <c r="KCY202" s="1"/>
      <c r="KCZ202" s="1"/>
      <c r="KDA202" s="1"/>
      <c r="KDB202" s="1"/>
      <c r="KDC202" s="1"/>
      <c r="KDD202" s="1"/>
      <c r="KDE202" s="1"/>
      <c r="KDF202" s="1"/>
      <c r="KDG202" s="1"/>
      <c r="KDH202" s="1"/>
      <c r="KDI202" s="1"/>
      <c r="KDJ202" s="1"/>
      <c r="KDK202" s="1"/>
      <c r="KDL202" s="1"/>
      <c r="KDM202" s="1"/>
      <c r="KDN202" s="1"/>
      <c r="KDO202" s="1"/>
      <c r="KDP202" s="1"/>
      <c r="KDQ202" s="1"/>
      <c r="KDR202" s="1"/>
      <c r="KDS202" s="1"/>
      <c r="KDT202" s="1"/>
      <c r="KDU202" s="1"/>
      <c r="KDV202" s="1"/>
      <c r="KDW202" s="1"/>
      <c r="KDX202" s="1"/>
      <c r="KDY202" s="1"/>
      <c r="KDZ202" s="1"/>
      <c r="KEA202" s="1"/>
      <c r="KEB202" s="1"/>
      <c r="KEC202" s="1"/>
      <c r="KED202" s="1"/>
      <c r="KEE202" s="1"/>
      <c r="KEF202" s="1"/>
      <c r="KEG202" s="1"/>
      <c r="KEH202" s="1"/>
      <c r="KEI202" s="1"/>
      <c r="KEJ202" s="1"/>
      <c r="KEK202" s="1"/>
      <c r="KEL202" s="1"/>
      <c r="KEM202" s="1"/>
      <c r="KEN202" s="1"/>
      <c r="KEO202" s="1"/>
      <c r="KEP202" s="1"/>
      <c r="KEQ202" s="1"/>
      <c r="KER202" s="1"/>
      <c r="KES202" s="1"/>
      <c r="KET202" s="1"/>
      <c r="KEU202" s="1"/>
      <c r="KEV202" s="1"/>
      <c r="KEW202" s="1"/>
      <c r="KEX202" s="1"/>
      <c r="KEY202" s="1"/>
      <c r="KEZ202" s="1"/>
      <c r="KFA202" s="1"/>
      <c r="KFB202" s="1"/>
      <c r="KFC202" s="1"/>
      <c r="KFD202" s="1"/>
      <c r="KFE202" s="1"/>
      <c r="KFF202" s="1"/>
      <c r="KFG202" s="1"/>
      <c r="KFH202" s="1"/>
      <c r="KFI202" s="1"/>
      <c r="KFJ202" s="1"/>
      <c r="KFK202" s="1"/>
      <c r="KFL202" s="1"/>
      <c r="KFM202" s="1"/>
      <c r="KFN202" s="1"/>
      <c r="KFO202" s="1"/>
      <c r="KFP202" s="1"/>
      <c r="KFQ202" s="1"/>
      <c r="KFR202" s="1"/>
      <c r="KFS202" s="1"/>
      <c r="KFT202" s="1"/>
      <c r="KFU202" s="1"/>
      <c r="KFV202" s="1"/>
      <c r="KFW202" s="1"/>
      <c r="KFX202" s="1"/>
      <c r="KFY202" s="1"/>
      <c r="KFZ202" s="1"/>
      <c r="KGA202" s="1"/>
      <c r="KGB202" s="1"/>
      <c r="KGC202" s="1"/>
      <c r="KGD202" s="1"/>
      <c r="KGE202" s="1"/>
      <c r="KGF202" s="1"/>
      <c r="KGG202" s="1"/>
      <c r="KGH202" s="1"/>
      <c r="KGI202" s="1"/>
      <c r="KGJ202" s="1"/>
      <c r="KGK202" s="1"/>
      <c r="KGL202" s="1"/>
      <c r="KGM202" s="1"/>
      <c r="KGN202" s="1"/>
      <c r="KGO202" s="1"/>
      <c r="KGP202" s="1"/>
      <c r="KGQ202" s="1"/>
      <c r="KGR202" s="1"/>
      <c r="KGS202" s="1"/>
      <c r="KGT202" s="1"/>
      <c r="KGU202" s="1"/>
      <c r="KGV202" s="1"/>
      <c r="KGW202" s="1"/>
      <c r="KGX202" s="1"/>
      <c r="KGY202" s="1"/>
      <c r="KGZ202" s="1"/>
      <c r="KHA202" s="1"/>
      <c r="KHB202" s="1"/>
      <c r="KHC202" s="1"/>
      <c r="KHD202" s="1"/>
      <c r="KHE202" s="1"/>
      <c r="KHF202" s="1"/>
      <c r="KHG202" s="1"/>
      <c r="KHH202" s="1"/>
      <c r="KHI202" s="1"/>
      <c r="KHJ202" s="1"/>
      <c r="KHK202" s="1"/>
      <c r="KHL202" s="1"/>
      <c r="KHM202" s="1"/>
      <c r="KHN202" s="1"/>
      <c r="KHO202" s="1"/>
      <c r="KHP202" s="1"/>
      <c r="KHQ202" s="1"/>
      <c r="KHR202" s="1"/>
      <c r="KHS202" s="1"/>
      <c r="KHT202" s="1"/>
      <c r="KHU202" s="1"/>
      <c r="KHV202" s="1"/>
      <c r="KHW202" s="1"/>
      <c r="KHX202" s="1"/>
      <c r="KHY202" s="1"/>
      <c r="KHZ202" s="1"/>
      <c r="KIA202" s="1"/>
      <c r="KIB202" s="1"/>
      <c r="KIC202" s="1"/>
      <c r="KID202" s="1"/>
      <c r="KIE202" s="1"/>
      <c r="KIF202" s="1"/>
      <c r="KIG202" s="1"/>
      <c r="KIH202" s="1"/>
      <c r="KII202" s="1"/>
      <c r="KIJ202" s="1"/>
      <c r="KIK202" s="1"/>
      <c r="KIL202" s="1"/>
      <c r="KIM202" s="1"/>
      <c r="KIN202" s="1"/>
      <c r="KIO202" s="1"/>
      <c r="KIP202" s="1"/>
      <c r="KIQ202" s="1"/>
      <c r="KIR202" s="1"/>
      <c r="KIS202" s="1"/>
      <c r="KIT202" s="1"/>
      <c r="KIU202" s="1"/>
      <c r="KIV202" s="1"/>
      <c r="KIW202" s="1"/>
      <c r="KIX202" s="1"/>
      <c r="KIY202" s="1"/>
      <c r="KIZ202" s="1"/>
      <c r="KJA202" s="1"/>
      <c r="KJB202" s="1"/>
      <c r="KJC202" s="1"/>
      <c r="KJD202" s="1"/>
      <c r="KJE202" s="1"/>
      <c r="KJF202" s="1"/>
      <c r="KJG202" s="1"/>
      <c r="KJH202" s="1"/>
      <c r="KJI202" s="1"/>
      <c r="KJJ202" s="1"/>
      <c r="KJK202" s="1"/>
      <c r="KJL202" s="1"/>
      <c r="KJM202" s="1"/>
      <c r="KJN202" s="1"/>
      <c r="KJO202" s="1"/>
      <c r="KJP202" s="1"/>
      <c r="KJQ202" s="1"/>
      <c r="KJR202" s="1"/>
      <c r="KJS202" s="1"/>
      <c r="KJT202" s="1"/>
      <c r="KJU202" s="1"/>
      <c r="KJV202" s="1"/>
      <c r="KJW202" s="1"/>
      <c r="KJX202" s="1"/>
      <c r="KJY202" s="1"/>
      <c r="KJZ202" s="1"/>
      <c r="KKA202" s="1"/>
      <c r="KKB202" s="1"/>
      <c r="KKC202" s="1"/>
      <c r="KKD202" s="1"/>
      <c r="KKE202" s="1"/>
      <c r="KKF202" s="1"/>
      <c r="KKG202" s="1"/>
      <c r="KKH202" s="1"/>
      <c r="KKI202" s="1"/>
      <c r="KKJ202" s="1"/>
      <c r="KKK202" s="1"/>
      <c r="KKL202" s="1"/>
      <c r="KKM202" s="1"/>
      <c r="KKN202" s="1"/>
      <c r="KKO202" s="1"/>
      <c r="KKP202" s="1"/>
      <c r="KKQ202" s="1"/>
      <c r="KKR202" s="1"/>
      <c r="KKS202" s="1"/>
      <c r="KKT202" s="1"/>
      <c r="KKU202" s="1"/>
      <c r="KKV202" s="1"/>
      <c r="KKW202" s="1"/>
      <c r="KKX202" s="1"/>
      <c r="KKY202" s="1"/>
      <c r="KKZ202" s="1"/>
      <c r="KLA202" s="1"/>
      <c r="KLB202" s="1"/>
      <c r="KLC202" s="1"/>
      <c r="KLD202" s="1"/>
      <c r="KLE202" s="1"/>
      <c r="KLF202" s="1"/>
      <c r="KLG202" s="1"/>
      <c r="KLH202" s="1"/>
      <c r="KLI202" s="1"/>
      <c r="KLJ202" s="1"/>
      <c r="KLK202" s="1"/>
      <c r="KLL202" s="1"/>
      <c r="KLM202" s="1"/>
      <c r="KLN202" s="1"/>
      <c r="KLO202" s="1"/>
      <c r="KLP202" s="1"/>
      <c r="KLQ202" s="1"/>
      <c r="KLR202" s="1"/>
      <c r="KLS202" s="1"/>
      <c r="KLT202" s="1"/>
      <c r="KLU202" s="1"/>
      <c r="KLV202" s="1"/>
      <c r="KLW202" s="1"/>
      <c r="KLX202" s="1"/>
      <c r="KLY202" s="1"/>
      <c r="KLZ202" s="1"/>
      <c r="KMA202" s="1"/>
      <c r="KMB202" s="1"/>
      <c r="KMC202" s="1"/>
      <c r="KMD202" s="1"/>
      <c r="KME202" s="1"/>
      <c r="KMF202" s="1"/>
      <c r="KMG202" s="1"/>
      <c r="KMH202" s="1"/>
      <c r="KMI202" s="1"/>
      <c r="KMJ202" s="1"/>
      <c r="KMK202" s="1"/>
      <c r="KML202" s="1"/>
      <c r="KMM202" s="1"/>
      <c r="KMN202" s="1"/>
      <c r="KMO202" s="1"/>
      <c r="KMP202" s="1"/>
      <c r="KMQ202" s="1"/>
      <c r="KMR202" s="1"/>
      <c r="KMS202" s="1"/>
      <c r="KMT202" s="1"/>
      <c r="KMU202" s="1"/>
      <c r="KMV202" s="1"/>
      <c r="KMW202" s="1"/>
      <c r="KMX202" s="1"/>
      <c r="KMY202" s="1"/>
      <c r="KMZ202" s="1"/>
      <c r="KNA202" s="1"/>
      <c r="KNB202" s="1"/>
      <c r="KNC202" s="1"/>
      <c r="KND202" s="1"/>
      <c r="KNE202" s="1"/>
      <c r="KNF202" s="1"/>
      <c r="KNG202" s="1"/>
      <c r="KNH202" s="1"/>
      <c r="KNI202" s="1"/>
      <c r="KNJ202" s="1"/>
      <c r="KNK202" s="1"/>
      <c r="KNL202" s="1"/>
      <c r="KNM202" s="1"/>
      <c r="KNN202" s="1"/>
      <c r="KNO202" s="1"/>
      <c r="KNP202" s="1"/>
      <c r="KNQ202" s="1"/>
      <c r="KNR202" s="1"/>
      <c r="KNS202" s="1"/>
      <c r="KNT202" s="1"/>
      <c r="KNU202" s="1"/>
      <c r="KNV202" s="1"/>
      <c r="KNW202" s="1"/>
      <c r="KNX202" s="1"/>
      <c r="KNY202" s="1"/>
      <c r="KNZ202" s="1"/>
      <c r="KOA202" s="1"/>
      <c r="KOB202" s="1"/>
      <c r="KOC202" s="1"/>
      <c r="KOD202" s="1"/>
      <c r="KOE202" s="1"/>
      <c r="KOF202" s="1"/>
      <c r="KOG202" s="1"/>
      <c r="KOH202" s="1"/>
      <c r="KOI202" s="1"/>
      <c r="KOJ202" s="1"/>
      <c r="KOK202" s="1"/>
      <c r="KOL202" s="1"/>
      <c r="KOM202" s="1"/>
      <c r="KON202" s="1"/>
      <c r="KOO202" s="1"/>
      <c r="KOP202" s="1"/>
      <c r="KOQ202" s="1"/>
      <c r="KOR202" s="1"/>
      <c r="KOS202" s="1"/>
      <c r="KOT202" s="1"/>
      <c r="KOU202" s="1"/>
      <c r="KOV202" s="1"/>
      <c r="KOW202" s="1"/>
      <c r="KOX202" s="1"/>
      <c r="KOY202" s="1"/>
      <c r="KOZ202" s="1"/>
      <c r="KPA202" s="1"/>
      <c r="KPB202" s="1"/>
      <c r="KPC202" s="1"/>
      <c r="KPD202" s="1"/>
      <c r="KPE202" s="1"/>
      <c r="KPF202" s="1"/>
      <c r="KPG202" s="1"/>
      <c r="KPH202" s="1"/>
      <c r="KPI202" s="1"/>
      <c r="KPJ202" s="1"/>
      <c r="KPK202" s="1"/>
      <c r="KPL202" s="1"/>
      <c r="KPM202" s="1"/>
      <c r="KPN202" s="1"/>
      <c r="KPO202" s="1"/>
      <c r="KPP202" s="1"/>
      <c r="KPQ202" s="1"/>
      <c r="KPR202" s="1"/>
      <c r="KPS202" s="1"/>
      <c r="KPT202" s="1"/>
      <c r="KPU202" s="1"/>
      <c r="KPV202" s="1"/>
      <c r="KPW202" s="1"/>
      <c r="KPX202" s="1"/>
      <c r="KPY202" s="1"/>
      <c r="KPZ202" s="1"/>
      <c r="KQA202" s="1"/>
      <c r="KQB202" s="1"/>
      <c r="KQC202" s="1"/>
      <c r="KQD202" s="1"/>
      <c r="KQE202" s="1"/>
      <c r="KQF202" s="1"/>
      <c r="KQG202" s="1"/>
      <c r="KQH202" s="1"/>
      <c r="KQI202" s="1"/>
      <c r="KQJ202" s="1"/>
      <c r="KQK202" s="1"/>
      <c r="KQL202" s="1"/>
      <c r="KQM202" s="1"/>
      <c r="KQN202" s="1"/>
      <c r="KQO202" s="1"/>
      <c r="KQP202" s="1"/>
      <c r="KQQ202" s="1"/>
      <c r="KQR202" s="1"/>
      <c r="KQS202" s="1"/>
      <c r="KQT202" s="1"/>
      <c r="KQU202" s="1"/>
      <c r="KQV202" s="1"/>
      <c r="KQW202" s="1"/>
      <c r="KQX202" s="1"/>
      <c r="KQY202" s="1"/>
      <c r="KQZ202" s="1"/>
      <c r="KRA202" s="1"/>
      <c r="KRB202" s="1"/>
      <c r="KRC202" s="1"/>
      <c r="KRD202" s="1"/>
      <c r="KRE202" s="1"/>
      <c r="KRF202" s="1"/>
      <c r="KRG202" s="1"/>
      <c r="KRH202" s="1"/>
      <c r="KRI202" s="1"/>
      <c r="KRJ202" s="1"/>
      <c r="KRK202" s="1"/>
      <c r="KRL202" s="1"/>
      <c r="KRM202" s="1"/>
      <c r="KRN202" s="1"/>
      <c r="KRO202" s="1"/>
      <c r="KRP202" s="1"/>
      <c r="KRQ202" s="1"/>
      <c r="KRR202" s="1"/>
      <c r="KRS202" s="1"/>
      <c r="KRT202" s="1"/>
      <c r="KRU202" s="1"/>
      <c r="KRV202" s="1"/>
      <c r="KRW202" s="1"/>
      <c r="KRX202" s="1"/>
      <c r="KRY202" s="1"/>
      <c r="KRZ202" s="1"/>
      <c r="KSA202" s="1"/>
      <c r="KSB202" s="1"/>
      <c r="KSC202" s="1"/>
      <c r="KSD202" s="1"/>
      <c r="KSE202" s="1"/>
      <c r="KSF202" s="1"/>
      <c r="KSG202" s="1"/>
      <c r="KSH202" s="1"/>
      <c r="KSI202" s="1"/>
      <c r="KSJ202" s="1"/>
      <c r="KSK202" s="1"/>
      <c r="KSL202" s="1"/>
      <c r="KSM202" s="1"/>
      <c r="KSN202" s="1"/>
      <c r="KSO202" s="1"/>
      <c r="KSP202" s="1"/>
      <c r="KSQ202" s="1"/>
      <c r="KSR202" s="1"/>
      <c r="KSS202" s="1"/>
      <c r="KST202" s="1"/>
      <c r="KSU202" s="1"/>
      <c r="KSV202" s="1"/>
      <c r="KSW202" s="1"/>
      <c r="KSX202" s="1"/>
      <c r="KSY202" s="1"/>
      <c r="KSZ202" s="1"/>
      <c r="KTA202" s="1"/>
      <c r="KTB202" s="1"/>
      <c r="KTC202" s="1"/>
      <c r="KTD202" s="1"/>
      <c r="KTE202" s="1"/>
      <c r="KTF202" s="1"/>
      <c r="KTG202" s="1"/>
      <c r="KTH202" s="1"/>
      <c r="KTI202" s="1"/>
      <c r="KTJ202" s="1"/>
      <c r="KTK202" s="1"/>
      <c r="KTL202" s="1"/>
      <c r="KTM202" s="1"/>
      <c r="KTN202" s="1"/>
      <c r="KTO202" s="1"/>
      <c r="KTP202" s="1"/>
      <c r="KTQ202" s="1"/>
      <c r="KTR202" s="1"/>
      <c r="KTS202" s="1"/>
      <c r="KTT202" s="1"/>
      <c r="KTU202" s="1"/>
      <c r="KTV202" s="1"/>
      <c r="KTW202" s="1"/>
      <c r="KTX202" s="1"/>
      <c r="KTY202" s="1"/>
      <c r="KTZ202" s="1"/>
      <c r="KUA202" s="1"/>
      <c r="KUB202" s="1"/>
      <c r="KUC202" s="1"/>
      <c r="KUD202" s="1"/>
      <c r="KUE202" s="1"/>
      <c r="KUF202" s="1"/>
      <c r="KUG202" s="1"/>
      <c r="KUH202" s="1"/>
      <c r="KUI202" s="1"/>
      <c r="KUJ202" s="1"/>
      <c r="KUK202" s="1"/>
      <c r="KUL202" s="1"/>
      <c r="KUM202" s="1"/>
      <c r="KUN202" s="1"/>
      <c r="KUO202" s="1"/>
      <c r="KUP202" s="1"/>
      <c r="KUQ202" s="1"/>
      <c r="KUR202" s="1"/>
      <c r="KUS202" s="1"/>
      <c r="KUT202" s="1"/>
      <c r="KUU202" s="1"/>
      <c r="KUV202" s="1"/>
      <c r="KUW202" s="1"/>
      <c r="KUX202" s="1"/>
      <c r="KUY202" s="1"/>
      <c r="KUZ202" s="1"/>
      <c r="KVA202" s="1"/>
      <c r="KVB202" s="1"/>
      <c r="KVC202" s="1"/>
      <c r="KVD202" s="1"/>
      <c r="KVE202" s="1"/>
      <c r="KVF202" s="1"/>
      <c r="KVG202" s="1"/>
      <c r="KVH202" s="1"/>
      <c r="KVI202" s="1"/>
      <c r="KVJ202" s="1"/>
      <c r="KVK202" s="1"/>
      <c r="KVL202" s="1"/>
      <c r="KVM202" s="1"/>
      <c r="KVN202" s="1"/>
      <c r="KVO202" s="1"/>
      <c r="KVP202" s="1"/>
      <c r="KVQ202" s="1"/>
      <c r="KVR202" s="1"/>
      <c r="KVS202" s="1"/>
      <c r="KVT202" s="1"/>
      <c r="KVU202" s="1"/>
      <c r="KVV202" s="1"/>
      <c r="KVW202" s="1"/>
      <c r="KVX202" s="1"/>
      <c r="KVY202" s="1"/>
      <c r="KVZ202" s="1"/>
      <c r="KWA202" s="1"/>
      <c r="KWB202" s="1"/>
      <c r="KWC202" s="1"/>
      <c r="KWD202" s="1"/>
      <c r="KWE202" s="1"/>
      <c r="KWF202" s="1"/>
      <c r="KWG202" s="1"/>
      <c r="KWH202" s="1"/>
      <c r="KWI202" s="1"/>
      <c r="KWJ202" s="1"/>
      <c r="KWK202" s="1"/>
      <c r="KWL202" s="1"/>
      <c r="KWM202" s="1"/>
      <c r="KWN202" s="1"/>
      <c r="KWO202" s="1"/>
      <c r="KWP202" s="1"/>
      <c r="KWQ202" s="1"/>
      <c r="KWR202" s="1"/>
      <c r="KWS202" s="1"/>
      <c r="KWT202" s="1"/>
      <c r="KWU202" s="1"/>
      <c r="KWV202" s="1"/>
      <c r="KWW202" s="1"/>
      <c r="KWX202" s="1"/>
      <c r="KWY202" s="1"/>
      <c r="KWZ202" s="1"/>
      <c r="KXA202" s="1"/>
      <c r="KXB202" s="1"/>
      <c r="KXC202" s="1"/>
      <c r="KXD202" s="1"/>
      <c r="KXE202" s="1"/>
      <c r="KXF202" s="1"/>
      <c r="KXG202" s="1"/>
      <c r="KXH202" s="1"/>
      <c r="KXI202" s="1"/>
      <c r="KXJ202" s="1"/>
      <c r="KXK202" s="1"/>
      <c r="KXL202" s="1"/>
      <c r="KXM202" s="1"/>
      <c r="KXN202" s="1"/>
      <c r="KXO202" s="1"/>
      <c r="KXP202" s="1"/>
      <c r="KXQ202" s="1"/>
      <c r="KXR202" s="1"/>
      <c r="KXS202" s="1"/>
      <c r="KXT202" s="1"/>
      <c r="KXU202" s="1"/>
      <c r="KXV202" s="1"/>
      <c r="KXW202" s="1"/>
      <c r="KXX202" s="1"/>
      <c r="KXY202" s="1"/>
      <c r="KXZ202" s="1"/>
      <c r="KYA202" s="1"/>
      <c r="KYB202" s="1"/>
      <c r="KYC202" s="1"/>
      <c r="KYD202" s="1"/>
      <c r="KYE202" s="1"/>
      <c r="KYF202" s="1"/>
      <c r="KYG202" s="1"/>
      <c r="KYH202" s="1"/>
      <c r="KYI202" s="1"/>
      <c r="KYJ202" s="1"/>
      <c r="KYK202" s="1"/>
      <c r="KYL202" s="1"/>
      <c r="KYM202" s="1"/>
      <c r="KYN202" s="1"/>
      <c r="KYO202" s="1"/>
      <c r="KYP202" s="1"/>
      <c r="KYQ202" s="1"/>
      <c r="KYR202" s="1"/>
      <c r="KYS202" s="1"/>
      <c r="KYT202" s="1"/>
      <c r="KYU202" s="1"/>
      <c r="KYV202" s="1"/>
      <c r="KYW202" s="1"/>
      <c r="KYX202" s="1"/>
      <c r="KYY202" s="1"/>
      <c r="KYZ202" s="1"/>
      <c r="KZA202" s="1"/>
      <c r="KZB202" s="1"/>
      <c r="KZC202" s="1"/>
      <c r="KZD202" s="1"/>
      <c r="KZE202" s="1"/>
      <c r="KZF202" s="1"/>
      <c r="KZG202" s="1"/>
      <c r="KZH202" s="1"/>
      <c r="KZI202" s="1"/>
      <c r="KZJ202" s="1"/>
      <c r="KZK202" s="1"/>
      <c r="KZL202" s="1"/>
      <c r="KZM202" s="1"/>
      <c r="KZN202" s="1"/>
      <c r="KZO202" s="1"/>
      <c r="KZP202" s="1"/>
      <c r="KZQ202" s="1"/>
      <c r="KZR202" s="1"/>
      <c r="KZS202" s="1"/>
      <c r="KZT202" s="1"/>
      <c r="KZU202" s="1"/>
      <c r="KZV202" s="1"/>
      <c r="KZW202" s="1"/>
      <c r="KZX202" s="1"/>
      <c r="KZY202" s="1"/>
      <c r="KZZ202" s="1"/>
      <c r="LAA202" s="1"/>
      <c r="LAB202" s="1"/>
      <c r="LAC202" s="1"/>
      <c r="LAD202" s="1"/>
      <c r="LAE202" s="1"/>
      <c r="LAF202" s="1"/>
      <c r="LAG202" s="1"/>
      <c r="LAH202" s="1"/>
      <c r="LAI202" s="1"/>
      <c r="LAJ202" s="1"/>
      <c r="LAK202" s="1"/>
      <c r="LAL202" s="1"/>
      <c r="LAM202" s="1"/>
      <c r="LAN202" s="1"/>
      <c r="LAO202" s="1"/>
      <c r="LAP202" s="1"/>
      <c r="LAQ202" s="1"/>
      <c r="LAR202" s="1"/>
      <c r="LAS202" s="1"/>
      <c r="LAT202" s="1"/>
      <c r="LAU202" s="1"/>
      <c r="LAV202" s="1"/>
      <c r="LAW202" s="1"/>
      <c r="LAX202" s="1"/>
      <c r="LAY202" s="1"/>
      <c r="LAZ202" s="1"/>
      <c r="LBA202" s="1"/>
      <c r="LBB202" s="1"/>
      <c r="LBC202" s="1"/>
      <c r="LBD202" s="1"/>
      <c r="LBE202" s="1"/>
      <c r="LBF202" s="1"/>
      <c r="LBG202" s="1"/>
      <c r="LBH202" s="1"/>
      <c r="LBI202" s="1"/>
      <c r="LBJ202" s="1"/>
      <c r="LBK202" s="1"/>
      <c r="LBL202" s="1"/>
      <c r="LBM202" s="1"/>
      <c r="LBN202" s="1"/>
      <c r="LBO202" s="1"/>
      <c r="LBP202" s="1"/>
      <c r="LBQ202" s="1"/>
      <c r="LBR202" s="1"/>
      <c r="LBS202" s="1"/>
      <c r="LBT202" s="1"/>
      <c r="LBU202" s="1"/>
      <c r="LBV202" s="1"/>
      <c r="LBW202" s="1"/>
      <c r="LBX202" s="1"/>
      <c r="LBY202" s="1"/>
      <c r="LBZ202" s="1"/>
      <c r="LCA202" s="1"/>
      <c r="LCB202" s="1"/>
      <c r="LCC202" s="1"/>
      <c r="LCD202" s="1"/>
      <c r="LCE202" s="1"/>
      <c r="LCF202" s="1"/>
      <c r="LCG202" s="1"/>
      <c r="LCH202" s="1"/>
      <c r="LCI202" s="1"/>
      <c r="LCJ202" s="1"/>
      <c r="LCK202" s="1"/>
      <c r="LCL202" s="1"/>
      <c r="LCM202" s="1"/>
      <c r="LCN202" s="1"/>
      <c r="LCO202" s="1"/>
      <c r="LCP202" s="1"/>
      <c r="LCQ202" s="1"/>
      <c r="LCR202" s="1"/>
      <c r="LCS202" s="1"/>
      <c r="LCT202" s="1"/>
      <c r="LCU202" s="1"/>
      <c r="LCV202" s="1"/>
      <c r="LCW202" s="1"/>
      <c r="LCX202" s="1"/>
      <c r="LCY202" s="1"/>
      <c r="LCZ202" s="1"/>
      <c r="LDA202" s="1"/>
      <c r="LDB202" s="1"/>
      <c r="LDC202" s="1"/>
      <c r="LDD202" s="1"/>
      <c r="LDE202" s="1"/>
      <c r="LDF202" s="1"/>
      <c r="LDG202" s="1"/>
      <c r="LDH202" s="1"/>
      <c r="LDI202" s="1"/>
      <c r="LDJ202" s="1"/>
      <c r="LDK202" s="1"/>
      <c r="LDL202" s="1"/>
      <c r="LDM202" s="1"/>
      <c r="LDN202" s="1"/>
      <c r="LDO202" s="1"/>
      <c r="LDP202" s="1"/>
      <c r="LDQ202" s="1"/>
      <c r="LDR202" s="1"/>
      <c r="LDS202" s="1"/>
      <c r="LDT202" s="1"/>
      <c r="LDU202" s="1"/>
      <c r="LDV202" s="1"/>
      <c r="LDW202" s="1"/>
      <c r="LDX202" s="1"/>
      <c r="LDY202" s="1"/>
      <c r="LDZ202" s="1"/>
      <c r="LEA202" s="1"/>
      <c r="LEB202" s="1"/>
      <c r="LEC202" s="1"/>
      <c r="LED202" s="1"/>
      <c r="LEE202" s="1"/>
      <c r="LEF202" s="1"/>
      <c r="LEG202" s="1"/>
      <c r="LEH202" s="1"/>
      <c r="LEI202" s="1"/>
      <c r="LEJ202" s="1"/>
      <c r="LEK202" s="1"/>
      <c r="LEL202" s="1"/>
      <c r="LEM202" s="1"/>
      <c r="LEN202" s="1"/>
      <c r="LEO202" s="1"/>
      <c r="LEP202" s="1"/>
      <c r="LEQ202" s="1"/>
      <c r="LER202" s="1"/>
      <c r="LES202" s="1"/>
      <c r="LET202" s="1"/>
      <c r="LEU202" s="1"/>
      <c r="LEV202" s="1"/>
      <c r="LEW202" s="1"/>
      <c r="LEX202" s="1"/>
      <c r="LEY202" s="1"/>
      <c r="LEZ202" s="1"/>
      <c r="LFA202" s="1"/>
      <c r="LFB202" s="1"/>
      <c r="LFC202" s="1"/>
      <c r="LFD202" s="1"/>
      <c r="LFE202" s="1"/>
      <c r="LFF202" s="1"/>
      <c r="LFG202" s="1"/>
      <c r="LFH202" s="1"/>
      <c r="LFI202" s="1"/>
      <c r="LFJ202" s="1"/>
      <c r="LFK202" s="1"/>
      <c r="LFL202" s="1"/>
      <c r="LFM202" s="1"/>
      <c r="LFN202" s="1"/>
      <c r="LFO202" s="1"/>
      <c r="LFP202" s="1"/>
      <c r="LFQ202" s="1"/>
      <c r="LFR202" s="1"/>
      <c r="LFS202" s="1"/>
      <c r="LFT202" s="1"/>
      <c r="LFU202" s="1"/>
      <c r="LFV202" s="1"/>
      <c r="LFW202" s="1"/>
      <c r="LFX202" s="1"/>
      <c r="LFY202" s="1"/>
      <c r="LFZ202" s="1"/>
      <c r="LGA202" s="1"/>
      <c r="LGB202" s="1"/>
      <c r="LGC202" s="1"/>
      <c r="LGD202" s="1"/>
      <c r="LGE202" s="1"/>
      <c r="LGF202" s="1"/>
      <c r="LGG202" s="1"/>
      <c r="LGH202" s="1"/>
      <c r="LGI202" s="1"/>
      <c r="LGJ202" s="1"/>
      <c r="LGK202" s="1"/>
      <c r="LGL202" s="1"/>
      <c r="LGM202" s="1"/>
      <c r="LGN202" s="1"/>
      <c r="LGO202" s="1"/>
      <c r="LGP202" s="1"/>
      <c r="LGQ202" s="1"/>
      <c r="LGR202" s="1"/>
      <c r="LGS202" s="1"/>
      <c r="LGT202" s="1"/>
      <c r="LGU202" s="1"/>
      <c r="LGV202" s="1"/>
      <c r="LGW202" s="1"/>
      <c r="LGX202" s="1"/>
      <c r="LGY202" s="1"/>
      <c r="LGZ202" s="1"/>
      <c r="LHA202" s="1"/>
      <c r="LHB202" s="1"/>
      <c r="LHC202" s="1"/>
      <c r="LHD202" s="1"/>
      <c r="LHE202" s="1"/>
      <c r="LHF202" s="1"/>
      <c r="LHG202" s="1"/>
      <c r="LHH202" s="1"/>
      <c r="LHI202" s="1"/>
      <c r="LHJ202" s="1"/>
      <c r="LHK202" s="1"/>
      <c r="LHL202" s="1"/>
      <c r="LHM202" s="1"/>
      <c r="LHN202" s="1"/>
      <c r="LHO202" s="1"/>
      <c r="LHP202" s="1"/>
      <c r="LHQ202" s="1"/>
      <c r="LHR202" s="1"/>
      <c r="LHS202" s="1"/>
      <c r="LHT202" s="1"/>
      <c r="LHU202" s="1"/>
      <c r="LHV202" s="1"/>
      <c r="LHW202" s="1"/>
      <c r="LHX202" s="1"/>
      <c r="LHY202" s="1"/>
      <c r="LHZ202" s="1"/>
      <c r="LIA202" s="1"/>
      <c r="LIB202" s="1"/>
      <c r="LIC202" s="1"/>
      <c r="LID202" s="1"/>
      <c r="LIE202" s="1"/>
      <c r="LIF202" s="1"/>
      <c r="LIG202" s="1"/>
      <c r="LIH202" s="1"/>
      <c r="LII202" s="1"/>
      <c r="LIJ202" s="1"/>
      <c r="LIK202" s="1"/>
      <c r="LIL202" s="1"/>
      <c r="LIM202" s="1"/>
      <c r="LIN202" s="1"/>
      <c r="LIO202" s="1"/>
      <c r="LIP202" s="1"/>
      <c r="LIQ202" s="1"/>
      <c r="LIR202" s="1"/>
      <c r="LIS202" s="1"/>
      <c r="LIT202" s="1"/>
      <c r="LIU202" s="1"/>
      <c r="LIV202" s="1"/>
      <c r="LIW202" s="1"/>
      <c r="LIX202" s="1"/>
      <c r="LIY202" s="1"/>
      <c r="LIZ202" s="1"/>
      <c r="LJA202" s="1"/>
      <c r="LJB202" s="1"/>
      <c r="LJC202" s="1"/>
      <c r="LJD202" s="1"/>
      <c r="LJE202" s="1"/>
      <c r="LJF202" s="1"/>
      <c r="LJG202" s="1"/>
      <c r="LJH202" s="1"/>
      <c r="LJI202" s="1"/>
      <c r="LJJ202" s="1"/>
      <c r="LJK202" s="1"/>
      <c r="LJL202" s="1"/>
      <c r="LJM202" s="1"/>
      <c r="LJN202" s="1"/>
      <c r="LJO202" s="1"/>
      <c r="LJP202" s="1"/>
      <c r="LJQ202" s="1"/>
      <c r="LJR202" s="1"/>
      <c r="LJS202" s="1"/>
      <c r="LJT202" s="1"/>
      <c r="LJU202" s="1"/>
      <c r="LJV202" s="1"/>
      <c r="LJW202" s="1"/>
      <c r="LJX202" s="1"/>
      <c r="LJY202" s="1"/>
      <c r="LJZ202" s="1"/>
      <c r="LKA202" s="1"/>
      <c r="LKB202" s="1"/>
      <c r="LKC202" s="1"/>
      <c r="LKD202" s="1"/>
      <c r="LKE202" s="1"/>
      <c r="LKF202" s="1"/>
      <c r="LKG202" s="1"/>
      <c r="LKH202" s="1"/>
      <c r="LKI202" s="1"/>
      <c r="LKJ202" s="1"/>
      <c r="LKK202" s="1"/>
      <c r="LKL202" s="1"/>
      <c r="LKM202" s="1"/>
      <c r="LKN202" s="1"/>
      <c r="LKO202" s="1"/>
      <c r="LKP202" s="1"/>
      <c r="LKQ202" s="1"/>
      <c r="LKR202" s="1"/>
      <c r="LKS202" s="1"/>
      <c r="LKT202" s="1"/>
      <c r="LKU202" s="1"/>
      <c r="LKV202" s="1"/>
      <c r="LKW202" s="1"/>
      <c r="LKX202" s="1"/>
      <c r="LKY202" s="1"/>
      <c r="LKZ202" s="1"/>
      <c r="LLA202" s="1"/>
      <c r="LLB202" s="1"/>
      <c r="LLC202" s="1"/>
      <c r="LLD202" s="1"/>
      <c r="LLE202" s="1"/>
      <c r="LLF202" s="1"/>
      <c r="LLG202" s="1"/>
      <c r="LLH202" s="1"/>
      <c r="LLI202" s="1"/>
      <c r="LLJ202" s="1"/>
      <c r="LLK202" s="1"/>
      <c r="LLL202" s="1"/>
      <c r="LLM202" s="1"/>
      <c r="LLN202" s="1"/>
      <c r="LLO202" s="1"/>
      <c r="LLP202" s="1"/>
      <c r="LLQ202" s="1"/>
      <c r="LLR202" s="1"/>
      <c r="LLS202" s="1"/>
      <c r="LLT202" s="1"/>
      <c r="LLU202" s="1"/>
      <c r="LLV202" s="1"/>
      <c r="LLW202" s="1"/>
      <c r="LLX202" s="1"/>
      <c r="LLY202" s="1"/>
      <c r="LLZ202" s="1"/>
      <c r="LMA202" s="1"/>
      <c r="LMB202" s="1"/>
      <c r="LMC202" s="1"/>
      <c r="LMD202" s="1"/>
      <c r="LME202" s="1"/>
      <c r="LMF202" s="1"/>
      <c r="LMG202" s="1"/>
      <c r="LMH202" s="1"/>
      <c r="LMI202" s="1"/>
      <c r="LMJ202" s="1"/>
      <c r="LMK202" s="1"/>
      <c r="LML202" s="1"/>
      <c r="LMM202" s="1"/>
      <c r="LMN202" s="1"/>
      <c r="LMO202" s="1"/>
      <c r="LMP202" s="1"/>
      <c r="LMQ202" s="1"/>
      <c r="LMR202" s="1"/>
      <c r="LMS202" s="1"/>
      <c r="LMT202" s="1"/>
      <c r="LMU202" s="1"/>
      <c r="LMV202" s="1"/>
      <c r="LMW202" s="1"/>
      <c r="LMX202" s="1"/>
      <c r="LMY202" s="1"/>
      <c r="LMZ202" s="1"/>
      <c r="LNA202" s="1"/>
      <c r="LNB202" s="1"/>
      <c r="LNC202" s="1"/>
      <c r="LND202" s="1"/>
      <c r="LNE202" s="1"/>
      <c r="LNF202" s="1"/>
      <c r="LNG202" s="1"/>
      <c r="LNH202" s="1"/>
      <c r="LNI202" s="1"/>
      <c r="LNJ202" s="1"/>
      <c r="LNK202" s="1"/>
      <c r="LNL202" s="1"/>
      <c r="LNM202" s="1"/>
      <c r="LNN202" s="1"/>
      <c r="LNO202" s="1"/>
      <c r="LNP202" s="1"/>
      <c r="LNQ202" s="1"/>
      <c r="LNR202" s="1"/>
      <c r="LNS202" s="1"/>
      <c r="LNT202" s="1"/>
      <c r="LNU202" s="1"/>
      <c r="LNV202" s="1"/>
      <c r="LNW202" s="1"/>
      <c r="LNX202" s="1"/>
      <c r="LNY202" s="1"/>
      <c r="LNZ202" s="1"/>
      <c r="LOA202" s="1"/>
      <c r="LOB202" s="1"/>
      <c r="LOC202" s="1"/>
      <c r="LOD202" s="1"/>
      <c r="LOE202" s="1"/>
      <c r="LOF202" s="1"/>
      <c r="LOG202" s="1"/>
      <c r="LOH202" s="1"/>
      <c r="LOI202" s="1"/>
      <c r="LOJ202" s="1"/>
      <c r="LOK202" s="1"/>
      <c r="LOL202" s="1"/>
      <c r="LOM202" s="1"/>
      <c r="LON202" s="1"/>
      <c r="LOO202" s="1"/>
      <c r="LOP202" s="1"/>
      <c r="LOQ202" s="1"/>
      <c r="LOR202" s="1"/>
      <c r="LOS202" s="1"/>
      <c r="LOT202" s="1"/>
      <c r="LOU202" s="1"/>
      <c r="LOV202" s="1"/>
      <c r="LOW202" s="1"/>
      <c r="LOX202" s="1"/>
      <c r="LOY202" s="1"/>
      <c r="LOZ202" s="1"/>
      <c r="LPA202" s="1"/>
      <c r="LPB202" s="1"/>
      <c r="LPC202" s="1"/>
      <c r="LPD202" s="1"/>
      <c r="LPE202" s="1"/>
      <c r="LPF202" s="1"/>
      <c r="LPG202" s="1"/>
      <c r="LPH202" s="1"/>
      <c r="LPI202" s="1"/>
      <c r="LPJ202" s="1"/>
      <c r="LPK202" s="1"/>
      <c r="LPL202" s="1"/>
      <c r="LPM202" s="1"/>
      <c r="LPN202" s="1"/>
      <c r="LPO202" s="1"/>
      <c r="LPP202" s="1"/>
      <c r="LPQ202" s="1"/>
      <c r="LPR202" s="1"/>
      <c r="LPS202" s="1"/>
      <c r="LPT202" s="1"/>
      <c r="LPU202" s="1"/>
      <c r="LPV202" s="1"/>
      <c r="LPW202" s="1"/>
      <c r="LPX202" s="1"/>
      <c r="LPY202" s="1"/>
      <c r="LPZ202" s="1"/>
      <c r="LQA202" s="1"/>
      <c r="LQB202" s="1"/>
      <c r="LQC202" s="1"/>
      <c r="LQD202" s="1"/>
      <c r="LQE202" s="1"/>
      <c r="LQF202" s="1"/>
      <c r="LQG202" s="1"/>
      <c r="LQH202" s="1"/>
      <c r="LQI202" s="1"/>
      <c r="LQJ202" s="1"/>
      <c r="LQK202" s="1"/>
      <c r="LQL202" s="1"/>
      <c r="LQM202" s="1"/>
      <c r="LQN202" s="1"/>
      <c r="LQO202" s="1"/>
      <c r="LQP202" s="1"/>
      <c r="LQQ202" s="1"/>
      <c r="LQR202" s="1"/>
      <c r="LQS202" s="1"/>
      <c r="LQT202" s="1"/>
      <c r="LQU202" s="1"/>
      <c r="LQV202" s="1"/>
      <c r="LQW202" s="1"/>
      <c r="LQX202" s="1"/>
      <c r="LQY202" s="1"/>
      <c r="LQZ202" s="1"/>
      <c r="LRA202" s="1"/>
      <c r="LRB202" s="1"/>
      <c r="LRC202" s="1"/>
      <c r="LRD202" s="1"/>
      <c r="LRE202" s="1"/>
      <c r="LRF202" s="1"/>
      <c r="LRG202" s="1"/>
      <c r="LRH202" s="1"/>
      <c r="LRI202" s="1"/>
      <c r="LRJ202" s="1"/>
      <c r="LRK202" s="1"/>
      <c r="LRL202" s="1"/>
      <c r="LRM202" s="1"/>
      <c r="LRN202" s="1"/>
      <c r="LRO202" s="1"/>
      <c r="LRP202" s="1"/>
      <c r="LRQ202" s="1"/>
      <c r="LRR202" s="1"/>
      <c r="LRS202" s="1"/>
      <c r="LRT202" s="1"/>
      <c r="LRU202" s="1"/>
      <c r="LRV202" s="1"/>
      <c r="LRW202" s="1"/>
      <c r="LRX202" s="1"/>
      <c r="LRY202" s="1"/>
      <c r="LRZ202" s="1"/>
      <c r="LSA202" s="1"/>
      <c r="LSB202" s="1"/>
      <c r="LSC202" s="1"/>
      <c r="LSD202" s="1"/>
      <c r="LSE202" s="1"/>
      <c r="LSF202" s="1"/>
      <c r="LSG202" s="1"/>
      <c r="LSH202" s="1"/>
      <c r="LSI202" s="1"/>
      <c r="LSJ202" s="1"/>
      <c r="LSK202" s="1"/>
      <c r="LSL202" s="1"/>
      <c r="LSM202" s="1"/>
      <c r="LSN202" s="1"/>
      <c r="LSO202" s="1"/>
      <c r="LSP202" s="1"/>
      <c r="LSQ202" s="1"/>
      <c r="LSR202" s="1"/>
      <c r="LSS202" s="1"/>
      <c r="LST202" s="1"/>
      <c r="LSU202" s="1"/>
      <c r="LSV202" s="1"/>
      <c r="LSW202" s="1"/>
      <c r="LSX202" s="1"/>
      <c r="LSY202" s="1"/>
      <c r="LSZ202" s="1"/>
      <c r="LTA202" s="1"/>
      <c r="LTB202" s="1"/>
      <c r="LTC202" s="1"/>
      <c r="LTD202" s="1"/>
      <c r="LTE202" s="1"/>
      <c r="LTF202" s="1"/>
      <c r="LTG202" s="1"/>
      <c r="LTH202" s="1"/>
      <c r="LTI202" s="1"/>
      <c r="LTJ202" s="1"/>
      <c r="LTK202" s="1"/>
      <c r="LTL202" s="1"/>
      <c r="LTM202" s="1"/>
      <c r="LTN202" s="1"/>
      <c r="LTO202" s="1"/>
      <c r="LTP202" s="1"/>
      <c r="LTQ202" s="1"/>
      <c r="LTR202" s="1"/>
      <c r="LTS202" s="1"/>
      <c r="LTT202" s="1"/>
      <c r="LTU202" s="1"/>
      <c r="LTV202" s="1"/>
      <c r="LTW202" s="1"/>
      <c r="LTX202" s="1"/>
      <c r="LTY202" s="1"/>
      <c r="LTZ202" s="1"/>
      <c r="LUA202" s="1"/>
      <c r="LUB202" s="1"/>
      <c r="LUC202" s="1"/>
      <c r="LUD202" s="1"/>
      <c r="LUE202" s="1"/>
      <c r="LUF202" s="1"/>
      <c r="LUG202" s="1"/>
      <c r="LUH202" s="1"/>
      <c r="LUI202" s="1"/>
      <c r="LUJ202" s="1"/>
      <c r="LUK202" s="1"/>
      <c r="LUL202" s="1"/>
      <c r="LUM202" s="1"/>
      <c r="LUN202" s="1"/>
      <c r="LUO202" s="1"/>
      <c r="LUP202" s="1"/>
      <c r="LUQ202" s="1"/>
      <c r="LUR202" s="1"/>
      <c r="LUS202" s="1"/>
      <c r="LUT202" s="1"/>
      <c r="LUU202" s="1"/>
      <c r="LUV202" s="1"/>
      <c r="LUW202" s="1"/>
      <c r="LUX202" s="1"/>
      <c r="LUY202" s="1"/>
      <c r="LUZ202" s="1"/>
      <c r="LVA202" s="1"/>
      <c r="LVB202" s="1"/>
      <c r="LVC202" s="1"/>
      <c r="LVD202" s="1"/>
      <c r="LVE202" s="1"/>
      <c r="LVF202" s="1"/>
      <c r="LVG202" s="1"/>
      <c r="LVH202" s="1"/>
      <c r="LVI202" s="1"/>
      <c r="LVJ202" s="1"/>
      <c r="LVK202" s="1"/>
      <c r="LVL202" s="1"/>
      <c r="LVM202" s="1"/>
      <c r="LVN202" s="1"/>
      <c r="LVO202" s="1"/>
      <c r="LVP202" s="1"/>
      <c r="LVQ202" s="1"/>
      <c r="LVR202" s="1"/>
      <c r="LVS202" s="1"/>
      <c r="LVT202" s="1"/>
      <c r="LVU202" s="1"/>
      <c r="LVV202" s="1"/>
      <c r="LVW202" s="1"/>
      <c r="LVX202" s="1"/>
      <c r="LVY202" s="1"/>
      <c r="LVZ202" s="1"/>
      <c r="LWA202" s="1"/>
      <c r="LWB202" s="1"/>
      <c r="LWC202" s="1"/>
      <c r="LWD202" s="1"/>
      <c r="LWE202" s="1"/>
      <c r="LWF202" s="1"/>
      <c r="LWG202" s="1"/>
      <c r="LWH202" s="1"/>
      <c r="LWI202" s="1"/>
      <c r="LWJ202" s="1"/>
      <c r="LWK202" s="1"/>
      <c r="LWL202" s="1"/>
      <c r="LWM202" s="1"/>
      <c r="LWN202" s="1"/>
      <c r="LWO202" s="1"/>
      <c r="LWP202" s="1"/>
      <c r="LWQ202" s="1"/>
      <c r="LWR202" s="1"/>
      <c r="LWS202" s="1"/>
      <c r="LWT202" s="1"/>
      <c r="LWU202" s="1"/>
      <c r="LWV202" s="1"/>
      <c r="LWW202" s="1"/>
      <c r="LWX202" s="1"/>
      <c r="LWY202" s="1"/>
      <c r="LWZ202" s="1"/>
      <c r="LXA202" s="1"/>
      <c r="LXB202" s="1"/>
      <c r="LXC202" s="1"/>
      <c r="LXD202" s="1"/>
      <c r="LXE202" s="1"/>
      <c r="LXF202" s="1"/>
      <c r="LXG202" s="1"/>
      <c r="LXH202" s="1"/>
      <c r="LXI202" s="1"/>
      <c r="LXJ202" s="1"/>
      <c r="LXK202" s="1"/>
      <c r="LXL202" s="1"/>
      <c r="LXM202" s="1"/>
      <c r="LXN202" s="1"/>
      <c r="LXO202" s="1"/>
      <c r="LXP202" s="1"/>
      <c r="LXQ202" s="1"/>
      <c r="LXR202" s="1"/>
      <c r="LXS202" s="1"/>
      <c r="LXT202" s="1"/>
      <c r="LXU202" s="1"/>
      <c r="LXV202" s="1"/>
      <c r="LXW202" s="1"/>
      <c r="LXX202" s="1"/>
      <c r="LXY202" s="1"/>
      <c r="LXZ202" s="1"/>
      <c r="LYA202" s="1"/>
      <c r="LYB202" s="1"/>
      <c r="LYC202" s="1"/>
      <c r="LYD202" s="1"/>
      <c r="LYE202" s="1"/>
      <c r="LYF202" s="1"/>
      <c r="LYG202" s="1"/>
      <c r="LYH202" s="1"/>
      <c r="LYI202" s="1"/>
      <c r="LYJ202" s="1"/>
      <c r="LYK202" s="1"/>
      <c r="LYL202" s="1"/>
      <c r="LYM202" s="1"/>
      <c r="LYN202" s="1"/>
      <c r="LYO202" s="1"/>
      <c r="LYP202" s="1"/>
      <c r="LYQ202" s="1"/>
      <c r="LYR202" s="1"/>
      <c r="LYS202" s="1"/>
      <c r="LYT202" s="1"/>
      <c r="LYU202" s="1"/>
      <c r="LYV202" s="1"/>
      <c r="LYW202" s="1"/>
      <c r="LYX202" s="1"/>
      <c r="LYY202" s="1"/>
      <c r="LYZ202" s="1"/>
      <c r="LZA202" s="1"/>
      <c r="LZB202" s="1"/>
      <c r="LZC202" s="1"/>
      <c r="LZD202" s="1"/>
      <c r="LZE202" s="1"/>
      <c r="LZF202" s="1"/>
      <c r="LZG202" s="1"/>
      <c r="LZH202" s="1"/>
      <c r="LZI202" s="1"/>
      <c r="LZJ202" s="1"/>
      <c r="LZK202" s="1"/>
      <c r="LZL202" s="1"/>
      <c r="LZM202" s="1"/>
      <c r="LZN202" s="1"/>
      <c r="LZO202" s="1"/>
      <c r="LZP202" s="1"/>
      <c r="LZQ202" s="1"/>
      <c r="LZR202" s="1"/>
      <c r="LZS202" s="1"/>
      <c r="LZT202" s="1"/>
      <c r="LZU202" s="1"/>
      <c r="LZV202" s="1"/>
      <c r="LZW202" s="1"/>
      <c r="LZX202" s="1"/>
      <c r="LZY202" s="1"/>
      <c r="LZZ202" s="1"/>
      <c r="MAA202" s="1"/>
      <c r="MAB202" s="1"/>
      <c r="MAC202" s="1"/>
      <c r="MAD202" s="1"/>
      <c r="MAE202" s="1"/>
      <c r="MAF202" s="1"/>
      <c r="MAG202" s="1"/>
      <c r="MAH202" s="1"/>
      <c r="MAI202" s="1"/>
      <c r="MAJ202" s="1"/>
      <c r="MAK202" s="1"/>
      <c r="MAL202" s="1"/>
      <c r="MAM202" s="1"/>
      <c r="MAN202" s="1"/>
      <c r="MAO202" s="1"/>
      <c r="MAP202" s="1"/>
      <c r="MAQ202" s="1"/>
      <c r="MAR202" s="1"/>
      <c r="MAS202" s="1"/>
      <c r="MAT202" s="1"/>
      <c r="MAU202" s="1"/>
      <c r="MAV202" s="1"/>
      <c r="MAW202" s="1"/>
      <c r="MAX202" s="1"/>
      <c r="MAY202" s="1"/>
      <c r="MAZ202" s="1"/>
      <c r="MBA202" s="1"/>
      <c r="MBB202" s="1"/>
      <c r="MBC202" s="1"/>
      <c r="MBD202" s="1"/>
      <c r="MBE202" s="1"/>
      <c r="MBF202" s="1"/>
      <c r="MBG202" s="1"/>
      <c r="MBH202" s="1"/>
      <c r="MBI202" s="1"/>
      <c r="MBJ202" s="1"/>
      <c r="MBK202" s="1"/>
      <c r="MBL202" s="1"/>
      <c r="MBM202" s="1"/>
      <c r="MBN202" s="1"/>
      <c r="MBO202" s="1"/>
      <c r="MBP202" s="1"/>
      <c r="MBQ202" s="1"/>
      <c r="MBR202" s="1"/>
      <c r="MBS202" s="1"/>
      <c r="MBT202" s="1"/>
      <c r="MBU202" s="1"/>
      <c r="MBV202" s="1"/>
      <c r="MBW202" s="1"/>
      <c r="MBX202" s="1"/>
      <c r="MBY202" s="1"/>
      <c r="MBZ202" s="1"/>
      <c r="MCA202" s="1"/>
      <c r="MCB202" s="1"/>
      <c r="MCC202" s="1"/>
      <c r="MCD202" s="1"/>
      <c r="MCE202" s="1"/>
      <c r="MCF202" s="1"/>
      <c r="MCG202" s="1"/>
      <c r="MCH202" s="1"/>
      <c r="MCI202" s="1"/>
      <c r="MCJ202" s="1"/>
      <c r="MCK202" s="1"/>
      <c r="MCL202" s="1"/>
      <c r="MCM202" s="1"/>
      <c r="MCN202" s="1"/>
      <c r="MCO202" s="1"/>
      <c r="MCP202" s="1"/>
      <c r="MCQ202" s="1"/>
      <c r="MCR202" s="1"/>
      <c r="MCS202" s="1"/>
      <c r="MCT202" s="1"/>
      <c r="MCU202" s="1"/>
      <c r="MCV202" s="1"/>
      <c r="MCW202" s="1"/>
      <c r="MCX202" s="1"/>
      <c r="MCY202" s="1"/>
      <c r="MCZ202" s="1"/>
      <c r="MDA202" s="1"/>
      <c r="MDB202" s="1"/>
      <c r="MDC202" s="1"/>
      <c r="MDD202" s="1"/>
      <c r="MDE202" s="1"/>
      <c r="MDF202" s="1"/>
      <c r="MDG202" s="1"/>
      <c r="MDH202" s="1"/>
      <c r="MDI202" s="1"/>
      <c r="MDJ202" s="1"/>
      <c r="MDK202" s="1"/>
      <c r="MDL202" s="1"/>
      <c r="MDM202" s="1"/>
      <c r="MDN202" s="1"/>
      <c r="MDO202" s="1"/>
      <c r="MDP202" s="1"/>
      <c r="MDQ202" s="1"/>
      <c r="MDR202" s="1"/>
      <c r="MDS202" s="1"/>
      <c r="MDT202" s="1"/>
      <c r="MDU202" s="1"/>
      <c r="MDV202" s="1"/>
      <c r="MDW202" s="1"/>
      <c r="MDX202" s="1"/>
      <c r="MDY202" s="1"/>
      <c r="MDZ202" s="1"/>
      <c r="MEA202" s="1"/>
      <c r="MEB202" s="1"/>
      <c r="MEC202" s="1"/>
      <c r="MED202" s="1"/>
      <c r="MEE202" s="1"/>
      <c r="MEF202" s="1"/>
      <c r="MEG202" s="1"/>
      <c r="MEH202" s="1"/>
      <c r="MEI202" s="1"/>
      <c r="MEJ202" s="1"/>
      <c r="MEK202" s="1"/>
      <c r="MEL202" s="1"/>
      <c r="MEM202" s="1"/>
      <c r="MEN202" s="1"/>
      <c r="MEO202" s="1"/>
      <c r="MEP202" s="1"/>
      <c r="MEQ202" s="1"/>
      <c r="MER202" s="1"/>
      <c r="MES202" s="1"/>
      <c r="MET202" s="1"/>
      <c r="MEU202" s="1"/>
      <c r="MEV202" s="1"/>
      <c r="MEW202" s="1"/>
      <c r="MEX202" s="1"/>
      <c r="MEY202" s="1"/>
      <c r="MEZ202" s="1"/>
      <c r="MFA202" s="1"/>
      <c r="MFB202" s="1"/>
      <c r="MFC202" s="1"/>
      <c r="MFD202" s="1"/>
      <c r="MFE202" s="1"/>
      <c r="MFF202" s="1"/>
      <c r="MFG202" s="1"/>
      <c r="MFH202" s="1"/>
      <c r="MFI202" s="1"/>
      <c r="MFJ202" s="1"/>
      <c r="MFK202" s="1"/>
      <c r="MFL202" s="1"/>
      <c r="MFM202" s="1"/>
      <c r="MFN202" s="1"/>
      <c r="MFO202" s="1"/>
      <c r="MFP202" s="1"/>
      <c r="MFQ202" s="1"/>
      <c r="MFR202" s="1"/>
      <c r="MFS202" s="1"/>
      <c r="MFT202" s="1"/>
      <c r="MFU202" s="1"/>
      <c r="MFV202" s="1"/>
      <c r="MFW202" s="1"/>
      <c r="MFX202" s="1"/>
      <c r="MFY202" s="1"/>
      <c r="MFZ202" s="1"/>
      <c r="MGA202" s="1"/>
      <c r="MGB202" s="1"/>
      <c r="MGC202" s="1"/>
      <c r="MGD202" s="1"/>
      <c r="MGE202" s="1"/>
      <c r="MGF202" s="1"/>
      <c r="MGG202" s="1"/>
      <c r="MGH202" s="1"/>
      <c r="MGI202" s="1"/>
      <c r="MGJ202" s="1"/>
      <c r="MGK202" s="1"/>
      <c r="MGL202" s="1"/>
      <c r="MGM202" s="1"/>
      <c r="MGN202" s="1"/>
      <c r="MGO202" s="1"/>
      <c r="MGP202" s="1"/>
      <c r="MGQ202" s="1"/>
      <c r="MGR202" s="1"/>
      <c r="MGS202" s="1"/>
      <c r="MGT202" s="1"/>
      <c r="MGU202" s="1"/>
      <c r="MGV202" s="1"/>
      <c r="MGW202" s="1"/>
      <c r="MGX202" s="1"/>
      <c r="MGY202" s="1"/>
      <c r="MGZ202" s="1"/>
      <c r="MHA202" s="1"/>
      <c r="MHB202" s="1"/>
      <c r="MHC202" s="1"/>
      <c r="MHD202" s="1"/>
      <c r="MHE202" s="1"/>
      <c r="MHF202" s="1"/>
      <c r="MHG202" s="1"/>
      <c r="MHH202" s="1"/>
      <c r="MHI202" s="1"/>
      <c r="MHJ202" s="1"/>
      <c r="MHK202" s="1"/>
      <c r="MHL202" s="1"/>
      <c r="MHM202" s="1"/>
      <c r="MHN202" s="1"/>
      <c r="MHO202" s="1"/>
      <c r="MHP202" s="1"/>
      <c r="MHQ202" s="1"/>
      <c r="MHR202" s="1"/>
      <c r="MHS202" s="1"/>
      <c r="MHT202" s="1"/>
      <c r="MHU202" s="1"/>
      <c r="MHV202" s="1"/>
      <c r="MHW202" s="1"/>
      <c r="MHX202" s="1"/>
      <c r="MHY202" s="1"/>
      <c r="MHZ202" s="1"/>
      <c r="MIA202" s="1"/>
      <c r="MIB202" s="1"/>
      <c r="MIC202" s="1"/>
      <c r="MID202" s="1"/>
      <c r="MIE202" s="1"/>
      <c r="MIF202" s="1"/>
      <c r="MIG202" s="1"/>
      <c r="MIH202" s="1"/>
      <c r="MII202" s="1"/>
      <c r="MIJ202" s="1"/>
      <c r="MIK202" s="1"/>
      <c r="MIL202" s="1"/>
      <c r="MIM202" s="1"/>
      <c r="MIN202" s="1"/>
      <c r="MIO202" s="1"/>
      <c r="MIP202" s="1"/>
      <c r="MIQ202" s="1"/>
      <c r="MIR202" s="1"/>
      <c r="MIS202" s="1"/>
      <c r="MIT202" s="1"/>
      <c r="MIU202" s="1"/>
      <c r="MIV202" s="1"/>
      <c r="MIW202" s="1"/>
      <c r="MIX202" s="1"/>
      <c r="MIY202" s="1"/>
      <c r="MIZ202" s="1"/>
      <c r="MJA202" s="1"/>
      <c r="MJB202" s="1"/>
      <c r="MJC202" s="1"/>
      <c r="MJD202" s="1"/>
      <c r="MJE202" s="1"/>
      <c r="MJF202" s="1"/>
      <c r="MJG202" s="1"/>
      <c r="MJH202" s="1"/>
      <c r="MJI202" s="1"/>
      <c r="MJJ202" s="1"/>
      <c r="MJK202" s="1"/>
      <c r="MJL202" s="1"/>
      <c r="MJM202" s="1"/>
      <c r="MJN202" s="1"/>
      <c r="MJO202" s="1"/>
      <c r="MJP202" s="1"/>
      <c r="MJQ202" s="1"/>
      <c r="MJR202" s="1"/>
      <c r="MJS202" s="1"/>
      <c r="MJT202" s="1"/>
      <c r="MJU202" s="1"/>
      <c r="MJV202" s="1"/>
      <c r="MJW202" s="1"/>
      <c r="MJX202" s="1"/>
      <c r="MJY202" s="1"/>
      <c r="MJZ202" s="1"/>
      <c r="MKA202" s="1"/>
      <c r="MKB202" s="1"/>
      <c r="MKC202" s="1"/>
      <c r="MKD202" s="1"/>
      <c r="MKE202" s="1"/>
      <c r="MKF202" s="1"/>
      <c r="MKG202" s="1"/>
      <c r="MKH202" s="1"/>
      <c r="MKI202" s="1"/>
      <c r="MKJ202" s="1"/>
      <c r="MKK202" s="1"/>
      <c r="MKL202" s="1"/>
      <c r="MKM202" s="1"/>
      <c r="MKN202" s="1"/>
      <c r="MKO202" s="1"/>
      <c r="MKP202" s="1"/>
      <c r="MKQ202" s="1"/>
      <c r="MKR202" s="1"/>
      <c r="MKS202" s="1"/>
      <c r="MKT202" s="1"/>
      <c r="MKU202" s="1"/>
      <c r="MKV202" s="1"/>
      <c r="MKW202" s="1"/>
      <c r="MKX202" s="1"/>
      <c r="MKY202" s="1"/>
      <c r="MKZ202" s="1"/>
      <c r="MLA202" s="1"/>
      <c r="MLB202" s="1"/>
      <c r="MLC202" s="1"/>
      <c r="MLD202" s="1"/>
      <c r="MLE202" s="1"/>
      <c r="MLF202" s="1"/>
      <c r="MLG202" s="1"/>
      <c r="MLH202" s="1"/>
      <c r="MLI202" s="1"/>
      <c r="MLJ202" s="1"/>
      <c r="MLK202" s="1"/>
      <c r="MLL202" s="1"/>
      <c r="MLM202" s="1"/>
      <c r="MLN202" s="1"/>
      <c r="MLO202" s="1"/>
      <c r="MLP202" s="1"/>
      <c r="MLQ202" s="1"/>
      <c r="MLR202" s="1"/>
      <c r="MLS202" s="1"/>
      <c r="MLT202" s="1"/>
      <c r="MLU202" s="1"/>
      <c r="MLV202" s="1"/>
      <c r="MLW202" s="1"/>
      <c r="MLX202" s="1"/>
      <c r="MLY202" s="1"/>
      <c r="MLZ202" s="1"/>
      <c r="MMA202" s="1"/>
      <c r="MMB202" s="1"/>
      <c r="MMC202" s="1"/>
      <c r="MMD202" s="1"/>
      <c r="MME202" s="1"/>
      <c r="MMF202" s="1"/>
      <c r="MMG202" s="1"/>
      <c r="MMH202" s="1"/>
      <c r="MMI202" s="1"/>
      <c r="MMJ202" s="1"/>
      <c r="MMK202" s="1"/>
      <c r="MML202" s="1"/>
      <c r="MMM202" s="1"/>
      <c r="MMN202" s="1"/>
      <c r="MMO202" s="1"/>
      <c r="MMP202" s="1"/>
      <c r="MMQ202" s="1"/>
      <c r="MMR202" s="1"/>
      <c r="MMS202" s="1"/>
      <c r="MMT202" s="1"/>
      <c r="MMU202" s="1"/>
      <c r="MMV202" s="1"/>
      <c r="MMW202" s="1"/>
      <c r="MMX202" s="1"/>
      <c r="MMY202" s="1"/>
      <c r="MMZ202" s="1"/>
      <c r="MNA202" s="1"/>
      <c r="MNB202" s="1"/>
      <c r="MNC202" s="1"/>
      <c r="MND202" s="1"/>
      <c r="MNE202" s="1"/>
      <c r="MNF202" s="1"/>
      <c r="MNG202" s="1"/>
      <c r="MNH202" s="1"/>
      <c r="MNI202" s="1"/>
      <c r="MNJ202" s="1"/>
      <c r="MNK202" s="1"/>
      <c r="MNL202" s="1"/>
      <c r="MNM202" s="1"/>
      <c r="MNN202" s="1"/>
      <c r="MNO202" s="1"/>
      <c r="MNP202" s="1"/>
      <c r="MNQ202" s="1"/>
      <c r="MNR202" s="1"/>
      <c r="MNS202" s="1"/>
      <c r="MNT202" s="1"/>
      <c r="MNU202" s="1"/>
      <c r="MNV202" s="1"/>
      <c r="MNW202" s="1"/>
      <c r="MNX202" s="1"/>
      <c r="MNY202" s="1"/>
      <c r="MNZ202" s="1"/>
      <c r="MOA202" s="1"/>
      <c r="MOB202" s="1"/>
      <c r="MOC202" s="1"/>
      <c r="MOD202" s="1"/>
      <c r="MOE202" s="1"/>
      <c r="MOF202" s="1"/>
      <c r="MOG202" s="1"/>
      <c r="MOH202" s="1"/>
      <c r="MOI202" s="1"/>
      <c r="MOJ202" s="1"/>
      <c r="MOK202" s="1"/>
      <c r="MOL202" s="1"/>
      <c r="MOM202" s="1"/>
      <c r="MON202" s="1"/>
      <c r="MOO202" s="1"/>
      <c r="MOP202" s="1"/>
      <c r="MOQ202" s="1"/>
      <c r="MOR202" s="1"/>
      <c r="MOS202" s="1"/>
      <c r="MOT202" s="1"/>
      <c r="MOU202" s="1"/>
      <c r="MOV202" s="1"/>
      <c r="MOW202" s="1"/>
      <c r="MOX202" s="1"/>
      <c r="MOY202" s="1"/>
      <c r="MOZ202" s="1"/>
      <c r="MPA202" s="1"/>
      <c r="MPB202" s="1"/>
      <c r="MPC202" s="1"/>
      <c r="MPD202" s="1"/>
      <c r="MPE202" s="1"/>
      <c r="MPF202" s="1"/>
      <c r="MPG202" s="1"/>
      <c r="MPH202" s="1"/>
      <c r="MPI202" s="1"/>
      <c r="MPJ202" s="1"/>
      <c r="MPK202" s="1"/>
      <c r="MPL202" s="1"/>
      <c r="MPM202" s="1"/>
      <c r="MPN202" s="1"/>
      <c r="MPO202" s="1"/>
      <c r="MPP202" s="1"/>
      <c r="MPQ202" s="1"/>
      <c r="MPR202" s="1"/>
      <c r="MPS202" s="1"/>
      <c r="MPT202" s="1"/>
      <c r="MPU202" s="1"/>
      <c r="MPV202" s="1"/>
      <c r="MPW202" s="1"/>
      <c r="MPX202" s="1"/>
      <c r="MPY202" s="1"/>
      <c r="MPZ202" s="1"/>
      <c r="MQA202" s="1"/>
      <c r="MQB202" s="1"/>
      <c r="MQC202" s="1"/>
      <c r="MQD202" s="1"/>
      <c r="MQE202" s="1"/>
      <c r="MQF202" s="1"/>
      <c r="MQG202" s="1"/>
      <c r="MQH202" s="1"/>
      <c r="MQI202" s="1"/>
      <c r="MQJ202" s="1"/>
      <c r="MQK202" s="1"/>
      <c r="MQL202" s="1"/>
      <c r="MQM202" s="1"/>
      <c r="MQN202" s="1"/>
      <c r="MQO202" s="1"/>
      <c r="MQP202" s="1"/>
      <c r="MQQ202" s="1"/>
      <c r="MQR202" s="1"/>
      <c r="MQS202" s="1"/>
      <c r="MQT202" s="1"/>
      <c r="MQU202" s="1"/>
      <c r="MQV202" s="1"/>
      <c r="MQW202" s="1"/>
      <c r="MQX202" s="1"/>
      <c r="MQY202" s="1"/>
      <c r="MQZ202" s="1"/>
      <c r="MRA202" s="1"/>
      <c r="MRB202" s="1"/>
      <c r="MRC202" s="1"/>
      <c r="MRD202" s="1"/>
      <c r="MRE202" s="1"/>
      <c r="MRF202" s="1"/>
      <c r="MRG202" s="1"/>
      <c r="MRH202" s="1"/>
      <c r="MRI202" s="1"/>
      <c r="MRJ202" s="1"/>
      <c r="MRK202" s="1"/>
      <c r="MRL202" s="1"/>
      <c r="MRM202" s="1"/>
      <c r="MRN202" s="1"/>
      <c r="MRO202" s="1"/>
      <c r="MRP202" s="1"/>
      <c r="MRQ202" s="1"/>
      <c r="MRR202" s="1"/>
      <c r="MRS202" s="1"/>
      <c r="MRT202" s="1"/>
      <c r="MRU202" s="1"/>
      <c r="MRV202" s="1"/>
      <c r="MRW202" s="1"/>
      <c r="MRX202" s="1"/>
      <c r="MRY202" s="1"/>
      <c r="MRZ202" s="1"/>
      <c r="MSA202" s="1"/>
      <c r="MSB202" s="1"/>
      <c r="MSC202" s="1"/>
      <c r="MSD202" s="1"/>
      <c r="MSE202" s="1"/>
      <c r="MSF202" s="1"/>
      <c r="MSG202" s="1"/>
      <c r="MSH202" s="1"/>
      <c r="MSI202" s="1"/>
      <c r="MSJ202" s="1"/>
      <c r="MSK202" s="1"/>
      <c r="MSL202" s="1"/>
      <c r="MSM202" s="1"/>
      <c r="MSN202" s="1"/>
      <c r="MSO202" s="1"/>
      <c r="MSP202" s="1"/>
      <c r="MSQ202" s="1"/>
      <c r="MSR202" s="1"/>
      <c r="MSS202" s="1"/>
      <c r="MST202" s="1"/>
      <c r="MSU202" s="1"/>
      <c r="MSV202" s="1"/>
      <c r="MSW202" s="1"/>
      <c r="MSX202" s="1"/>
      <c r="MSY202" s="1"/>
      <c r="MSZ202" s="1"/>
      <c r="MTA202" s="1"/>
      <c r="MTB202" s="1"/>
      <c r="MTC202" s="1"/>
      <c r="MTD202" s="1"/>
      <c r="MTE202" s="1"/>
      <c r="MTF202" s="1"/>
      <c r="MTG202" s="1"/>
      <c r="MTH202" s="1"/>
      <c r="MTI202" s="1"/>
      <c r="MTJ202" s="1"/>
      <c r="MTK202" s="1"/>
      <c r="MTL202" s="1"/>
      <c r="MTM202" s="1"/>
      <c r="MTN202" s="1"/>
      <c r="MTO202" s="1"/>
      <c r="MTP202" s="1"/>
      <c r="MTQ202" s="1"/>
      <c r="MTR202" s="1"/>
      <c r="MTS202" s="1"/>
      <c r="MTT202" s="1"/>
      <c r="MTU202" s="1"/>
      <c r="MTV202" s="1"/>
      <c r="MTW202" s="1"/>
      <c r="MTX202" s="1"/>
      <c r="MTY202" s="1"/>
      <c r="MTZ202" s="1"/>
      <c r="MUA202" s="1"/>
      <c r="MUB202" s="1"/>
      <c r="MUC202" s="1"/>
      <c r="MUD202" s="1"/>
      <c r="MUE202" s="1"/>
      <c r="MUF202" s="1"/>
      <c r="MUG202" s="1"/>
      <c r="MUH202" s="1"/>
      <c r="MUI202" s="1"/>
      <c r="MUJ202" s="1"/>
      <c r="MUK202" s="1"/>
      <c r="MUL202" s="1"/>
      <c r="MUM202" s="1"/>
      <c r="MUN202" s="1"/>
      <c r="MUO202" s="1"/>
      <c r="MUP202" s="1"/>
      <c r="MUQ202" s="1"/>
      <c r="MUR202" s="1"/>
      <c r="MUS202" s="1"/>
      <c r="MUT202" s="1"/>
      <c r="MUU202" s="1"/>
      <c r="MUV202" s="1"/>
      <c r="MUW202" s="1"/>
      <c r="MUX202" s="1"/>
      <c r="MUY202" s="1"/>
      <c r="MUZ202" s="1"/>
      <c r="MVA202" s="1"/>
      <c r="MVB202" s="1"/>
      <c r="MVC202" s="1"/>
      <c r="MVD202" s="1"/>
      <c r="MVE202" s="1"/>
      <c r="MVF202" s="1"/>
      <c r="MVG202" s="1"/>
      <c r="MVH202" s="1"/>
      <c r="MVI202" s="1"/>
      <c r="MVJ202" s="1"/>
      <c r="MVK202" s="1"/>
      <c r="MVL202" s="1"/>
      <c r="MVM202" s="1"/>
      <c r="MVN202" s="1"/>
      <c r="MVO202" s="1"/>
      <c r="MVP202" s="1"/>
      <c r="MVQ202" s="1"/>
      <c r="MVR202" s="1"/>
      <c r="MVS202" s="1"/>
      <c r="MVT202" s="1"/>
      <c r="MVU202" s="1"/>
      <c r="MVV202" s="1"/>
      <c r="MVW202" s="1"/>
      <c r="MVX202" s="1"/>
      <c r="MVY202" s="1"/>
      <c r="MVZ202" s="1"/>
      <c r="MWA202" s="1"/>
      <c r="MWB202" s="1"/>
      <c r="MWC202" s="1"/>
      <c r="MWD202" s="1"/>
      <c r="MWE202" s="1"/>
      <c r="MWF202" s="1"/>
      <c r="MWG202" s="1"/>
      <c r="MWH202" s="1"/>
      <c r="MWI202" s="1"/>
      <c r="MWJ202" s="1"/>
      <c r="MWK202" s="1"/>
      <c r="MWL202" s="1"/>
      <c r="MWM202" s="1"/>
      <c r="MWN202" s="1"/>
      <c r="MWO202" s="1"/>
      <c r="MWP202" s="1"/>
      <c r="MWQ202" s="1"/>
      <c r="MWR202" s="1"/>
      <c r="MWS202" s="1"/>
      <c r="MWT202" s="1"/>
      <c r="MWU202" s="1"/>
      <c r="MWV202" s="1"/>
      <c r="MWW202" s="1"/>
      <c r="MWX202" s="1"/>
      <c r="MWY202" s="1"/>
      <c r="MWZ202" s="1"/>
      <c r="MXA202" s="1"/>
      <c r="MXB202" s="1"/>
      <c r="MXC202" s="1"/>
      <c r="MXD202" s="1"/>
      <c r="MXE202" s="1"/>
      <c r="MXF202" s="1"/>
      <c r="MXG202" s="1"/>
      <c r="MXH202" s="1"/>
      <c r="MXI202" s="1"/>
      <c r="MXJ202" s="1"/>
      <c r="MXK202" s="1"/>
      <c r="MXL202" s="1"/>
      <c r="MXM202" s="1"/>
      <c r="MXN202" s="1"/>
      <c r="MXO202" s="1"/>
      <c r="MXP202" s="1"/>
      <c r="MXQ202" s="1"/>
      <c r="MXR202" s="1"/>
      <c r="MXS202" s="1"/>
      <c r="MXT202" s="1"/>
      <c r="MXU202" s="1"/>
      <c r="MXV202" s="1"/>
      <c r="MXW202" s="1"/>
      <c r="MXX202" s="1"/>
      <c r="MXY202" s="1"/>
      <c r="MXZ202" s="1"/>
      <c r="MYA202" s="1"/>
      <c r="MYB202" s="1"/>
      <c r="MYC202" s="1"/>
      <c r="MYD202" s="1"/>
      <c r="MYE202" s="1"/>
      <c r="MYF202" s="1"/>
      <c r="MYG202" s="1"/>
      <c r="MYH202" s="1"/>
      <c r="MYI202" s="1"/>
      <c r="MYJ202" s="1"/>
      <c r="MYK202" s="1"/>
      <c r="MYL202" s="1"/>
      <c r="MYM202" s="1"/>
      <c r="MYN202" s="1"/>
      <c r="MYO202" s="1"/>
      <c r="MYP202" s="1"/>
      <c r="MYQ202" s="1"/>
      <c r="MYR202" s="1"/>
      <c r="MYS202" s="1"/>
      <c r="MYT202" s="1"/>
      <c r="MYU202" s="1"/>
      <c r="MYV202" s="1"/>
      <c r="MYW202" s="1"/>
      <c r="MYX202" s="1"/>
      <c r="MYY202" s="1"/>
      <c r="MYZ202" s="1"/>
      <c r="MZA202" s="1"/>
      <c r="MZB202" s="1"/>
      <c r="MZC202" s="1"/>
      <c r="MZD202" s="1"/>
      <c r="MZE202" s="1"/>
      <c r="MZF202" s="1"/>
      <c r="MZG202" s="1"/>
      <c r="MZH202" s="1"/>
      <c r="MZI202" s="1"/>
      <c r="MZJ202" s="1"/>
      <c r="MZK202" s="1"/>
      <c r="MZL202" s="1"/>
      <c r="MZM202" s="1"/>
      <c r="MZN202" s="1"/>
      <c r="MZO202" s="1"/>
      <c r="MZP202" s="1"/>
      <c r="MZQ202" s="1"/>
      <c r="MZR202" s="1"/>
      <c r="MZS202" s="1"/>
      <c r="MZT202" s="1"/>
      <c r="MZU202" s="1"/>
      <c r="MZV202" s="1"/>
      <c r="MZW202" s="1"/>
      <c r="MZX202" s="1"/>
      <c r="MZY202" s="1"/>
      <c r="MZZ202" s="1"/>
      <c r="NAA202" s="1"/>
      <c r="NAB202" s="1"/>
      <c r="NAC202" s="1"/>
      <c r="NAD202" s="1"/>
      <c r="NAE202" s="1"/>
      <c r="NAF202" s="1"/>
      <c r="NAG202" s="1"/>
      <c r="NAH202" s="1"/>
      <c r="NAI202" s="1"/>
      <c r="NAJ202" s="1"/>
      <c r="NAK202" s="1"/>
      <c r="NAL202" s="1"/>
      <c r="NAM202" s="1"/>
      <c r="NAN202" s="1"/>
      <c r="NAO202" s="1"/>
      <c r="NAP202" s="1"/>
      <c r="NAQ202" s="1"/>
      <c r="NAR202" s="1"/>
      <c r="NAS202" s="1"/>
      <c r="NAT202" s="1"/>
      <c r="NAU202" s="1"/>
      <c r="NAV202" s="1"/>
      <c r="NAW202" s="1"/>
      <c r="NAX202" s="1"/>
      <c r="NAY202" s="1"/>
      <c r="NAZ202" s="1"/>
      <c r="NBA202" s="1"/>
      <c r="NBB202" s="1"/>
      <c r="NBC202" s="1"/>
      <c r="NBD202" s="1"/>
      <c r="NBE202" s="1"/>
      <c r="NBF202" s="1"/>
      <c r="NBG202" s="1"/>
      <c r="NBH202" s="1"/>
      <c r="NBI202" s="1"/>
      <c r="NBJ202" s="1"/>
      <c r="NBK202" s="1"/>
      <c r="NBL202" s="1"/>
      <c r="NBM202" s="1"/>
      <c r="NBN202" s="1"/>
      <c r="NBO202" s="1"/>
      <c r="NBP202" s="1"/>
      <c r="NBQ202" s="1"/>
      <c r="NBR202" s="1"/>
      <c r="NBS202" s="1"/>
      <c r="NBT202" s="1"/>
      <c r="NBU202" s="1"/>
      <c r="NBV202" s="1"/>
      <c r="NBW202" s="1"/>
      <c r="NBX202" s="1"/>
      <c r="NBY202" s="1"/>
      <c r="NBZ202" s="1"/>
      <c r="NCA202" s="1"/>
      <c r="NCB202" s="1"/>
      <c r="NCC202" s="1"/>
      <c r="NCD202" s="1"/>
      <c r="NCE202" s="1"/>
      <c r="NCF202" s="1"/>
      <c r="NCG202" s="1"/>
      <c r="NCH202" s="1"/>
      <c r="NCI202" s="1"/>
      <c r="NCJ202" s="1"/>
      <c r="NCK202" s="1"/>
      <c r="NCL202" s="1"/>
      <c r="NCM202" s="1"/>
      <c r="NCN202" s="1"/>
      <c r="NCO202" s="1"/>
      <c r="NCP202" s="1"/>
      <c r="NCQ202" s="1"/>
      <c r="NCR202" s="1"/>
      <c r="NCS202" s="1"/>
      <c r="NCT202" s="1"/>
      <c r="NCU202" s="1"/>
      <c r="NCV202" s="1"/>
      <c r="NCW202" s="1"/>
      <c r="NCX202" s="1"/>
      <c r="NCY202" s="1"/>
      <c r="NCZ202" s="1"/>
      <c r="NDA202" s="1"/>
      <c r="NDB202" s="1"/>
      <c r="NDC202" s="1"/>
      <c r="NDD202" s="1"/>
      <c r="NDE202" s="1"/>
      <c r="NDF202" s="1"/>
      <c r="NDG202" s="1"/>
      <c r="NDH202" s="1"/>
      <c r="NDI202" s="1"/>
      <c r="NDJ202" s="1"/>
      <c r="NDK202" s="1"/>
      <c r="NDL202" s="1"/>
      <c r="NDM202" s="1"/>
      <c r="NDN202" s="1"/>
      <c r="NDO202" s="1"/>
      <c r="NDP202" s="1"/>
      <c r="NDQ202" s="1"/>
      <c r="NDR202" s="1"/>
      <c r="NDS202" s="1"/>
      <c r="NDT202" s="1"/>
      <c r="NDU202" s="1"/>
      <c r="NDV202" s="1"/>
      <c r="NDW202" s="1"/>
      <c r="NDX202" s="1"/>
      <c r="NDY202" s="1"/>
      <c r="NDZ202" s="1"/>
      <c r="NEA202" s="1"/>
      <c r="NEB202" s="1"/>
      <c r="NEC202" s="1"/>
      <c r="NED202" s="1"/>
      <c r="NEE202" s="1"/>
      <c r="NEF202" s="1"/>
      <c r="NEG202" s="1"/>
      <c r="NEH202" s="1"/>
      <c r="NEI202" s="1"/>
      <c r="NEJ202" s="1"/>
      <c r="NEK202" s="1"/>
      <c r="NEL202" s="1"/>
      <c r="NEM202" s="1"/>
      <c r="NEN202" s="1"/>
      <c r="NEO202" s="1"/>
      <c r="NEP202" s="1"/>
      <c r="NEQ202" s="1"/>
      <c r="NER202" s="1"/>
      <c r="NES202" s="1"/>
      <c r="NET202" s="1"/>
      <c r="NEU202" s="1"/>
      <c r="NEV202" s="1"/>
      <c r="NEW202" s="1"/>
      <c r="NEX202" s="1"/>
      <c r="NEY202" s="1"/>
      <c r="NEZ202" s="1"/>
      <c r="NFA202" s="1"/>
      <c r="NFB202" s="1"/>
      <c r="NFC202" s="1"/>
      <c r="NFD202" s="1"/>
      <c r="NFE202" s="1"/>
      <c r="NFF202" s="1"/>
      <c r="NFG202" s="1"/>
      <c r="NFH202" s="1"/>
      <c r="NFI202" s="1"/>
      <c r="NFJ202" s="1"/>
      <c r="NFK202" s="1"/>
      <c r="NFL202" s="1"/>
      <c r="NFM202" s="1"/>
      <c r="NFN202" s="1"/>
      <c r="NFO202" s="1"/>
      <c r="NFP202" s="1"/>
      <c r="NFQ202" s="1"/>
      <c r="NFR202" s="1"/>
      <c r="NFS202" s="1"/>
      <c r="NFT202" s="1"/>
      <c r="NFU202" s="1"/>
      <c r="NFV202" s="1"/>
      <c r="NFW202" s="1"/>
      <c r="NFX202" s="1"/>
      <c r="NFY202" s="1"/>
      <c r="NFZ202" s="1"/>
      <c r="NGA202" s="1"/>
      <c r="NGB202" s="1"/>
      <c r="NGC202" s="1"/>
      <c r="NGD202" s="1"/>
      <c r="NGE202" s="1"/>
      <c r="NGF202" s="1"/>
      <c r="NGG202" s="1"/>
      <c r="NGH202" s="1"/>
      <c r="NGI202" s="1"/>
      <c r="NGJ202" s="1"/>
      <c r="NGK202" s="1"/>
      <c r="NGL202" s="1"/>
      <c r="NGM202" s="1"/>
      <c r="NGN202" s="1"/>
      <c r="NGO202" s="1"/>
      <c r="NGP202" s="1"/>
      <c r="NGQ202" s="1"/>
      <c r="NGR202" s="1"/>
      <c r="NGS202" s="1"/>
      <c r="NGT202" s="1"/>
      <c r="NGU202" s="1"/>
      <c r="NGV202" s="1"/>
      <c r="NGW202" s="1"/>
      <c r="NGX202" s="1"/>
      <c r="NGY202" s="1"/>
      <c r="NGZ202" s="1"/>
      <c r="NHA202" s="1"/>
      <c r="NHB202" s="1"/>
      <c r="NHC202" s="1"/>
      <c r="NHD202" s="1"/>
      <c r="NHE202" s="1"/>
      <c r="NHF202" s="1"/>
      <c r="NHG202" s="1"/>
      <c r="NHH202" s="1"/>
      <c r="NHI202" s="1"/>
      <c r="NHJ202" s="1"/>
      <c r="NHK202" s="1"/>
      <c r="NHL202" s="1"/>
      <c r="NHM202" s="1"/>
      <c r="NHN202" s="1"/>
      <c r="NHO202" s="1"/>
      <c r="NHP202" s="1"/>
      <c r="NHQ202" s="1"/>
      <c r="NHR202" s="1"/>
      <c r="NHS202" s="1"/>
      <c r="NHT202" s="1"/>
      <c r="NHU202" s="1"/>
      <c r="NHV202" s="1"/>
      <c r="NHW202" s="1"/>
      <c r="NHX202" s="1"/>
      <c r="NHY202" s="1"/>
      <c r="NHZ202" s="1"/>
      <c r="NIA202" s="1"/>
      <c r="NIB202" s="1"/>
      <c r="NIC202" s="1"/>
      <c r="NID202" s="1"/>
      <c r="NIE202" s="1"/>
      <c r="NIF202" s="1"/>
      <c r="NIG202" s="1"/>
      <c r="NIH202" s="1"/>
      <c r="NII202" s="1"/>
      <c r="NIJ202" s="1"/>
      <c r="NIK202" s="1"/>
      <c r="NIL202" s="1"/>
      <c r="NIM202" s="1"/>
      <c r="NIN202" s="1"/>
      <c r="NIO202" s="1"/>
      <c r="NIP202" s="1"/>
      <c r="NIQ202" s="1"/>
      <c r="NIR202" s="1"/>
      <c r="NIS202" s="1"/>
      <c r="NIT202" s="1"/>
      <c r="NIU202" s="1"/>
      <c r="NIV202" s="1"/>
      <c r="NIW202" s="1"/>
      <c r="NIX202" s="1"/>
      <c r="NIY202" s="1"/>
      <c r="NIZ202" s="1"/>
      <c r="NJA202" s="1"/>
      <c r="NJB202" s="1"/>
      <c r="NJC202" s="1"/>
      <c r="NJD202" s="1"/>
      <c r="NJE202" s="1"/>
      <c r="NJF202" s="1"/>
      <c r="NJG202" s="1"/>
      <c r="NJH202" s="1"/>
      <c r="NJI202" s="1"/>
      <c r="NJJ202" s="1"/>
      <c r="NJK202" s="1"/>
      <c r="NJL202" s="1"/>
      <c r="NJM202" s="1"/>
      <c r="NJN202" s="1"/>
      <c r="NJO202" s="1"/>
      <c r="NJP202" s="1"/>
      <c r="NJQ202" s="1"/>
      <c r="NJR202" s="1"/>
      <c r="NJS202" s="1"/>
      <c r="NJT202" s="1"/>
      <c r="NJU202" s="1"/>
      <c r="NJV202" s="1"/>
      <c r="NJW202" s="1"/>
      <c r="NJX202" s="1"/>
      <c r="NJY202" s="1"/>
      <c r="NJZ202" s="1"/>
      <c r="NKA202" s="1"/>
      <c r="NKB202" s="1"/>
      <c r="NKC202" s="1"/>
      <c r="NKD202" s="1"/>
      <c r="NKE202" s="1"/>
      <c r="NKF202" s="1"/>
      <c r="NKG202" s="1"/>
      <c r="NKH202" s="1"/>
      <c r="NKI202" s="1"/>
      <c r="NKJ202" s="1"/>
      <c r="NKK202" s="1"/>
      <c r="NKL202" s="1"/>
      <c r="NKM202" s="1"/>
      <c r="NKN202" s="1"/>
      <c r="NKO202" s="1"/>
      <c r="NKP202" s="1"/>
      <c r="NKQ202" s="1"/>
      <c r="NKR202" s="1"/>
      <c r="NKS202" s="1"/>
      <c r="NKT202" s="1"/>
      <c r="NKU202" s="1"/>
      <c r="NKV202" s="1"/>
      <c r="NKW202" s="1"/>
      <c r="NKX202" s="1"/>
      <c r="NKY202" s="1"/>
      <c r="NKZ202" s="1"/>
      <c r="NLA202" s="1"/>
      <c r="NLB202" s="1"/>
      <c r="NLC202" s="1"/>
      <c r="NLD202" s="1"/>
      <c r="NLE202" s="1"/>
      <c r="NLF202" s="1"/>
      <c r="NLG202" s="1"/>
      <c r="NLH202" s="1"/>
      <c r="NLI202" s="1"/>
      <c r="NLJ202" s="1"/>
      <c r="NLK202" s="1"/>
      <c r="NLL202" s="1"/>
      <c r="NLM202" s="1"/>
      <c r="NLN202" s="1"/>
      <c r="NLO202" s="1"/>
      <c r="NLP202" s="1"/>
      <c r="NLQ202" s="1"/>
      <c r="NLR202" s="1"/>
      <c r="NLS202" s="1"/>
      <c r="NLT202" s="1"/>
      <c r="NLU202" s="1"/>
      <c r="NLV202" s="1"/>
      <c r="NLW202" s="1"/>
      <c r="NLX202" s="1"/>
      <c r="NLY202" s="1"/>
      <c r="NLZ202" s="1"/>
      <c r="NMA202" s="1"/>
      <c r="NMB202" s="1"/>
      <c r="NMC202" s="1"/>
      <c r="NMD202" s="1"/>
      <c r="NME202" s="1"/>
      <c r="NMF202" s="1"/>
      <c r="NMG202" s="1"/>
      <c r="NMH202" s="1"/>
      <c r="NMI202" s="1"/>
      <c r="NMJ202" s="1"/>
      <c r="NMK202" s="1"/>
      <c r="NML202" s="1"/>
      <c r="NMM202" s="1"/>
      <c r="NMN202" s="1"/>
      <c r="NMO202" s="1"/>
      <c r="NMP202" s="1"/>
      <c r="NMQ202" s="1"/>
      <c r="NMR202" s="1"/>
      <c r="NMS202" s="1"/>
      <c r="NMT202" s="1"/>
      <c r="NMU202" s="1"/>
      <c r="NMV202" s="1"/>
      <c r="NMW202" s="1"/>
      <c r="NMX202" s="1"/>
      <c r="NMY202" s="1"/>
      <c r="NMZ202" s="1"/>
      <c r="NNA202" s="1"/>
      <c r="NNB202" s="1"/>
      <c r="NNC202" s="1"/>
      <c r="NND202" s="1"/>
      <c r="NNE202" s="1"/>
      <c r="NNF202" s="1"/>
      <c r="NNG202" s="1"/>
      <c r="NNH202" s="1"/>
      <c r="NNI202" s="1"/>
      <c r="NNJ202" s="1"/>
      <c r="NNK202" s="1"/>
      <c r="NNL202" s="1"/>
      <c r="NNM202" s="1"/>
      <c r="NNN202" s="1"/>
      <c r="NNO202" s="1"/>
      <c r="NNP202" s="1"/>
      <c r="NNQ202" s="1"/>
      <c r="NNR202" s="1"/>
      <c r="NNS202" s="1"/>
      <c r="NNT202" s="1"/>
      <c r="NNU202" s="1"/>
      <c r="NNV202" s="1"/>
      <c r="NNW202" s="1"/>
      <c r="NNX202" s="1"/>
      <c r="NNY202" s="1"/>
      <c r="NNZ202" s="1"/>
      <c r="NOA202" s="1"/>
      <c r="NOB202" s="1"/>
      <c r="NOC202" s="1"/>
      <c r="NOD202" s="1"/>
      <c r="NOE202" s="1"/>
      <c r="NOF202" s="1"/>
      <c r="NOG202" s="1"/>
      <c r="NOH202" s="1"/>
      <c r="NOI202" s="1"/>
      <c r="NOJ202" s="1"/>
      <c r="NOK202" s="1"/>
      <c r="NOL202" s="1"/>
      <c r="NOM202" s="1"/>
      <c r="NON202" s="1"/>
      <c r="NOO202" s="1"/>
      <c r="NOP202" s="1"/>
      <c r="NOQ202" s="1"/>
      <c r="NOR202" s="1"/>
      <c r="NOS202" s="1"/>
      <c r="NOT202" s="1"/>
      <c r="NOU202" s="1"/>
      <c r="NOV202" s="1"/>
      <c r="NOW202" s="1"/>
      <c r="NOX202" s="1"/>
      <c r="NOY202" s="1"/>
      <c r="NOZ202" s="1"/>
      <c r="NPA202" s="1"/>
      <c r="NPB202" s="1"/>
      <c r="NPC202" s="1"/>
      <c r="NPD202" s="1"/>
      <c r="NPE202" s="1"/>
      <c r="NPF202" s="1"/>
      <c r="NPG202" s="1"/>
      <c r="NPH202" s="1"/>
      <c r="NPI202" s="1"/>
      <c r="NPJ202" s="1"/>
      <c r="NPK202" s="1"/>
      <c r="NPL202" s="1"/>
      <c r="NPM202" s="1"/>
      <c r="NPN202" s="1"/>
      <c r="NPO202" s="1"/>
      <c r="NPP202" s="1"/>
      <c r="NPQ202" s="1"/>
      <c r="NPR202" s="1"/>
      <c r="NPS202" s="1"/>
      <c r="NPT202" s="1"/>
      <c r="NPU202" s="1"/>
      <c r="NPV202" s="1"/>
      <c r="NPW202" s="1"/>
      <c r="NPX202" s="1"/>
      <c r="NPY202" s="1"/>
      <c r="NPZ202" s="1"/>
      <c r="NQA202" s="1"/>
      <c r="NQB202" s="1"/>
      <c r="NQC202" s="1"/>
      <c r="NQD202" s="1"/>
      <c r="NQE202" s="1"/>
      <c r="NQF202" s="1"/>
      <c r="NQG202" s="1"/>
      <c r="NQH202" s="1"/>
      <c r="NQI202" s="1"/>
      <c r="NQJ202" s="1"/>
      <c r="NQK202" s="1"/>
      <c r="NQL202" s="1"/>
      <c r="NQM202" s="1"/>
      <c r="NQN202" s="1"/>
      <c r="NQO202" s="1"/>
      <c r="NQP202" s="1"/>
      <c r="NQQ202" s="1"/>
      <c r="NQR202" s="1"/>
      <c r="NQS202" s="1"/>
      <c r="NQT202" s="1"/>
      <c r="NQU202" s="1"/>
      <c r="NQV202" s="1"/>
      <c r="NQW202" s="1"/>
      <c r="NQX202" s="1"/>
      <c r="NQY202" s="1"/>
      <c r="NQZ202" s="1"/>
      <c r="NRA202" s="1"/>
      <c r="NRB202" s="1"/>
      <c r="NRC202" s="1"/>
      <c r="NRD202" s="1"/>
      <c r="NRE202" s="1"/>
      <c r="NRF202" s="1"/>
      <c r="NRG202" s="1"/>
      <c r="NRH202" s="1"/>
      <c r="NRI202" s="1"/>
      <c r="NRJ202" s="1"/>
      <c r="NRK202" s="1"/>
      <c r="NRL202" s="1"/>
      <c r="NRM202" s="1"/>
      <c r="NRN202" s="1"/>
      <c r="NRO202" s="1"/>
      <c r="NRP202" s="1"/>
      <c r="NRQ202" s="1"/>
      <c r="NRR202" s="1"/>
      <c r="NRS202" s="1"/>
      <c r="NRT202" s="1"/>
      <c r="NRU202" s="1"/>
      <c r="NRV202" s="1"/>
      <c r="NRW202" s="1"/>
      <c r="NRX202" s="1"/>
      <c r="NRY202" s="1"/>
      <c r="NRZ202" s="1"/>
      <c r="NSA202" s="1"/>
      <c r="NSB202" s="1"/>
      <c r="NSC202" s="1"/>
      <c r="NSD202" s="1"/>
      <c r="NSE202" s="1"/>
      <c r="NSF202" s="1"/>
      <c r="NSG202" s="1"/>
      <c r="NSH202" s="1"/>
      <c r="NSI202" s="1"/>
      <c r="NSJ202" s="1"/>
      <c r="NSK202" s="1"/>
      <c r="NSL202" s="1"/>
      <c r="NSM202" s="1"/>
      <c r="NSN202" s="1"/>
      <c r="NSO202" s="1"/>
      <c r="NSP202" s="1"/>
      <c r="NSQ202" s="1"/>
      <c r="NSR202" s="1"/>
      <c r="NSS202" s="1"/>
      <c r="NST202" s="1"/>
      <c r="NSU202" s="1"/>
      <c r="NSV202" s="1"/>
      <c r="NSW202" s="1"/>
      <c r="NSX202" s="1"/>
      <c r="NSY202" s="1"/>
      <c r="NSZ202" s="1"/>
      <c r="NTA202" s="1"/>
      <c r="NTB202" s="1"/>
      <c r="NTC202" s="1"/>
      <c r="NTD202" s="1"/>
      <c r="NTE202" s="1"/>
      <c r="NTF202" s="1"/>
      <c r="NTG202" s="1"/>
      <c r="NTH202" s="1"/>
      <c r="NTI202" s="1"/>
      <c r="NTJ202" s="1"/>
      <c r="NTK202" s="1"/>
      <c r="NTL202" s="1"/>
      <c r="NTM202" s="1"/>
      <c r="NTN202" s="1"/>
      <c r="NTO202" s="1"/>
      <c r="NTP202" s="1"/>
      <c r="NTQ202" s="1"/>
      <c r="NTR202" s="1"/>
      <c r="NTS202" s="1"/>
      <c r="NTT202" s="1"/>
      <c r="NTU202" s="1"/>
      <c r="NTV202" s="1"/>
      <c r="NTW202" s="1"/>
      <c r="NTX202" s="1"/>
      <c r="NTY202" s="1"/>
      <c r="NTZ202" s="1"/>
      <c r="NUA202" s="1"/>
      <c r="NUB202" s="1"/>
      <c r="NUC202" s="1"/>
      <c r="NUD202" s="1"/>
      <c r="NUE202" s="1"/>
      <c r="NUF202" s="1"/>
      <c r="NUG202" s="1"/>
      <c r="NUH202" s="1"/>
      <c r="NUI202" s="1"/>
      <c r="NUJ202" s="1"/>
      <c r="NUK202" s="1"/>
      <c r="NUL202" s="1"/>
      <c r="NUM202" s="1"/>
      <c r="NUN202" s="1"/>
      <c r="NUO202" s="1"/>
      <c r="NUP202" s="1"/>
      <c r="NUQ202" s="1"/>
      <c r="NUR202" s="1"/>
      <c r="NUS202" s="1"/>
      <c r="NUT202" s="1"/>
      <c r="NUU202" s="1"/>
      <c r="NUV202" s="1"/>
      <c r="NUW202" s="1"/>
      <c r="NUX202" s="1"/>
      <c r="NUY202" s="1"/>
      <c r="NUZ202" s="1"/>
      <c r="NVA202" s="1"/>
      <c r="NVB202" s="1"/>
      <c r="NVC202" s="1"/>
      <c r="NVD202" s="1"/>
      <c r="NVE202" s="1"/>
      <c r="NVF202" s="1"/>
      <c r="NVG202" s="1"/>
      <c r="NVH202" s="1"/>
      <c r="NVI202" s="1"/>
      <c r="NVJ202" s="1"/>
      <c r="NVK202" s="1"/>
      <c r="NVL202" s="1"/>
      <c r="NVM202" s="1"/>
      <c r="NVN202" s="1"/>
      <c r="NVO202" s="1"/>
      <c r="NVP202" s="1"/>
      <c r="NVQ202" s="1"/>
      <c r="NVR202" s="1"/>
      <c r="NVS202" s="1"/>
      <c r="NVT202" s="1"/>
      <c r="NVU202" s="1"/>
      <c r="NVV202" s="1"/>
      <c r="NVW202" s="1"/>
      <c r="NVX202" s="1"/>
      <c r="NVY202" s="1"/>
      <c r="NVZ202" s="1"/>
      <c r="NWA202" s="1"/>
      <c r="NWB202" s="1"/>
      <c r="NWC202" s="1"/>
      <c r="NWD202" s="1"/>
      <c r="NWE202" s="1"/>
      <c r="NWF202" s="1"/>
      <c r="NWG202" s="1"/>
      <c r="NWH202" s="1"/>
      <c r="NWI202" s="1"/>
      <c r="NWJ202" s="1"/>
      <c r="NWK202" s="1"/>
      <c r="NWL202" s="1"/>
      <c r="NWM202" s="1"/>
      <c r="NWN202" s="1"/>
      <c r="NWO202" s="1"/>
      <c r="NWP202" s="1"/>
      <c r="NWQ202" s="1"/>
      <c r="NWR202" s="1"/>
      <c r="NWS202" s="1"/>
      <c r="NWT202" s="1"/>
      <c r="NWU202" s="1"/>
      <c r="NWV202" s="1"/>
      <c r="NWW202" s="1"/>
      <c r="NWX202" s="1"/>
      <c r="NWY202" s="1"/>
      <c r="NWZ202" s="1"/>
      <c r="NXA202" s="1"/>
      <c r="NXB202" s="1"/>
      <c r="NXC202" s="1"/>
      <c r="NXD202" s="1"/>
      <c r="NXE202" s="1"/>
      <c r="NXF202" s="1"/>
      <c r="NXG202" s="1"/>
      <c r="NXH202" s="1"/>
      <c r="NXI202" s="1"/>
      <c r="NXJ202" s="1"/>
      <c r="NXK202" s="1"/>
      <c r="NXL202" s="1"/>
      <c r="NXM202" s="1"/>
      <c r="NXN202" s="1"/>
      <c r="NXO202" s="1"/>
      <c r="NXP202" s="1"/>
      <c r="NXQ202" s="1"/>
      <c r="NXR202" s="1"/>
      <c r="NXS202" s="1"/>
      <c r="NXT202" s="1"/>
      <c r="NXU202" s="1"/>
      <c r="NXV202" s="1"/>
      <c r="NXW202" s="1"/>
      <c r="NXX202" s="1"/>
      <c r="NXY202" s="1"/>
      <c r="NXZ202" s="1"/>
      <c r="NYA202" s="1"/>
      <c r="NYB202" s="1"/>
      <c r="NYC202" s="1"/>
      <c r="NYD202" s="1"/>
      <c r="NYE202" s="1"/>
      <c r="NYF202" s="1"/>
      <c r="NYG202" s="1"/>
      <c r="NYH202" s="1"/>
      <c r="NYI202" s="1"/>
      <c r="NYJ202" s="1"/>
      <c r="NYK202" s="1"/>
      <c r="NYL202" s="1"/>
      <c r="NYM202" s="1"/>
      <c r="NYN202" s="1"/>
      <c r="NYO202" s="1"/>
      <c r="NYP202" s="1"/>
      <c r="NYQ202" s="1"/>
      <c r="NYR202" s="1"/>
      <c r="NYS202" s="1"/>
      <c r="NYT202" s="1"/>
      <c r="NYU202" s="1"/>
      <c r="NYV202" s="1"/>
      <c r="NYW202" s="1"/>
      <c r="NYX202" s="1"/>
      <c r="NYY202" s="1"/>
      <c r="NYZ202" s="1"/>
      <c r="NZA202" s="1"/>
      <c r="NZB202" s="1"/>
      <c r="NZC202" s="1"/>
      <c r="NZD202" s="1"/>
      <c r="NZE202" s="1"/>
      <c r="NZF202" s="1"/>
      <c r="NZG202" s="1"/>
      <c r="NZH202" s="1"/>
      <c r="NZI202" s="1"/>
      <c r="NZJ202" s="1"/>
      <c r="NZK202" s="1"/>
      <c r="NZL202" s="1"/>
      <c r="NZM202" s="1"/>
      <c r="NZN202" s="1"/>
      <c r="NZO202" s="1"/>
      <c r="NZP202" s="1"/>
      <c r="NZQ202" s="1"/>
      <c r="NZR202" s="1"/>
      <c r="NZS202" s="1"/>
      <c r="NZT202" s="1"/>
      <c r="NZU202" s="1"/>
      <c r="NZV202" s="1"/>
      <c r="NZW202" s="1"/>
      <c r="NZX202" s="1"/>
      <c r="NZY202" s="1"/>
      <c r="NZZ202" s="1"/>
      <c r="OAA202" s="1"/>
      <c r="OAB202" s="1"/>
      <c r="OAC202" s="1"/>
      <c r="OAD202" s="1"/>
      <c r="OAE202" s="1"/>
      <c r="OAF202" s="1"/>
      <c r="OAG202" s="1"/>
      <c r="OAH202" s="1"/>
      <c r="OAI202" s="1"/>
      <c r="OAJ202" s="1"/>
      <c r="OAK202" s="1"/>
      <c r="OAL202" s="1"/>
      <c r="OAM202" s="1"/>
      <c r="OAN202" s="1"/>
      <c r="OAO202" s="1"/>
      <c r="OAP202" s="1"/>
      <c r="OAQ202" s="1"/>
      <c r="OAR202" s="1"/>
      <c r="OAS202" s="1"/>
      <c r="OAT202" s="1"/>
      <c r="OAU202" s="1"/>
      <c r="OAV202" s="1"/>
      <c r="OAW202" s="1"/>
      <c r="OAX202" s="1"/>
      <c r="OAY202" s="1"/>
      <c r="OAZ202" s="1"/>
      <c r="OBA202" s="1"/>
      <c r="OBB202" s="1"/>
      <c r="OBC202" s="1"/>
      <c r="OBD202" s="1"/>
      <c r="OBE202" s="1"/>
      <c r="OBF202" s="1"/>
      <c r="OBG202" s="1"/>
      <c r="OBH202" s="1"/>
      <c r="OBI202" s="1"/>
      <c r="OBJ202" s="1"/>
      <c r="OBK202" s="1"/>
      <c r="OBL202" s="1"/>
      <c r="OBM202" s="1"/>
      <c r="OBN202" s="1"/>
      <c r="OBO202" s="1"/>
      <c r="OBP202" s="1"/>
      <c r="OBQ202" s="1"/>
      <c r="OBR202" s="1"/>
      <c r="OBS202" s="1"/>
      <c r="OBT202" s="1"/>
      <c r="OBU202" s="1"/>
      <c r="OBV202" s="1"/>
      <c r="OBW202" s="1"/>
      <c r="OBX202" s="1"/>
      <c r="OBY202" s="1"/>
      <c r="OBZ202" s="1"/>
      <c r="OCA202" s="1"/>
      <c r="OCB202" s="1"/>
      <c r="OCC202" s="1"/>
      <c r="OCD202" s="1"/>
      <c r="OCE202" s="1"/>
      <c r="OCF202" s="1"/>
      <c r="OCG202" s="1"/>
      <c r="OCH202" s="1"/>
      <c r="OCI202" s="1"/>
      <c r="OCJ202" s="1"/>
      <c r="OCK202" s="1"/>
      <c r="OCL202" s="1"/>
      <c r="OCM202" s="1"/>
      <c r="OCN202" s="1"/>
      <c r="OCO202" s="1"/>
      <c r="OCP202" s="1"/>
      <c r="OCQ202" s="1"/>
      <c r="OCR202" s="1"/>
      <c r="OCS202" s="1"/>
      <c r="OCT202" s="1"/>
      <c r="OCU202" s="1"/>
      <c r="OCV202" s="1"/>
      <c r="OCW202" s="1"/>
      <c r="OCX202" s="1"/>
      <c r="OCY202" s="1"/>
      <c r="OCZ202" s="1"/>
      <c r="ODA202" s="1"/>
      <c r="ODB202" s="1"/>
      <c r="ODC202" s="1"/>
      <c r="ODD202" s="1"/>
      <c r="ODE202" s="1"/>
      <c r="ODF202" s="1"/>
      <c r="ODG202" s="1"/>
      <c r="ODH202" s="1"/>
      <c r="ODI202" s="1"/>
      <c r="ODJ202" s="1"/>
      <c r="ODK202" s="1"/>
      <c r="ODL202" s="1"/>
      <c r="ODM202" s="1"/>
      <c r="ODN202" s="1"/>
      <c r="ODO202" s="1"/>
      <c r="ODP202" s="1"/>
      <c r="ODQ202" s="1"/>
      <c r="ODR202" s="1"/>
      <c r="ODS202" s="1"/>
      <c r="ODT202" s="1"/>
      <c r="ODU202" s="1"/>
      <c r="ODV202" s="1"/>
      <c r="ODW202" s="1"/>
      <c r="ODX202" s="1"/>
      <c r="ODY202" s="1"/>
      <c r="ODZ202" s="1"/>
      <c r="OEA202" s="1"/>
      <c r="OEB202" s="1"/>
      <c r="OEC202" s="1"/>
      <c r="OED202" s="1"/>
      <c r="OEE202" s="1"/>
      <c r="OEF202" s="1"/>
      <c r="OEG202" s="1"/>
      <c r="OEH202" s="1"/>
      <c r="OEI202" s="1"/>
      <c r="OEJ202" s="1"/>
      <c r="OEK202" s="1"/>
      <c r="OEL202" s="1"/>
      <c r="OEM202" s="1"/>
      <c r="OEN202" s="1"/>
      <c r="OEO202" s="1"/>
      <c r="OEP202" s="1"/>
      <c r="OEQ202" s="1"/>
      <c r="OER202" s="1"/>
      <c r="OES202" s="1"/>
      <c r="OET202" s="1"/>
      <c r="OEU202" s="1"/>
      <c r="OEV202" s="1"/>
      <c r="OEW202" s="1"/>
      <c r="OEX202" s="1"/>
      <c r="OEY202" s="1"/>
      <c r="OEZ202" s="1"/>
      <c r="OFA202" s="1"/>
      <c r="OFB202" s="1"/>
      <c r="OFC202" s="1"/>
      <c r="OFD202" s="1"/>
      <c r="OFE202" s="1"/>
      <c r="OFF202" s="1"/>
      <c r="OFG202" s="1"/>
      <c r="OFH202" s="1"/>
      <c r="OFI202" s="1"/>
      <c r="OFJ202" s="1"/>
      <c r="OFK202" s="1"/>
      <c r="OFL202" s="1"/>
      <c r="OFM202" s="1"/>
      <c r="OFN202" s="1"/>
      <c r="OFO202" s="1"/>
      <c r="OFP202" s="1"/>
      <c r="OFQ202" s="1"/>
      <c r="OFR202" s="1"/>
      <c r="OFS202" s="1"/>
      <c r="OFT202" s="1"/>
      <c r="OFU202" s="1"/>
      <c r="OFV202" s="1"/>
      <c r="OFW202" s="1"/>
      <c r="OFX202" s="1"/>
      <c r="OFY202" s="1"/>
      <c r="OFZ202" s="1"/>
      <c r="OGA202" s="1"/>
      <c r="OGB202" s="1"/>
      <c r="OGC202" s="1"/>
      <c r="OGD202" s="1"/>
      <c r="OGE202" s="1"/>
      <c r="OGF202" s="1"/>
      <c r="OGG202" s="1"/>
      <c r="OGH202" s="1"/>
      <c r="OGI202" s="1"/>
      <c r="OGJ202" s="1"/>
      <c r="OGK202" s="1"/>
      <c r="OGL202" s="1"/>
      <c r="OGM202" s="1"/>
      <c r="OGN202" s="1"/>
      <c r="OGO202" s="1"/>
      <c r="OGP202" s="1"/>
      <c r="OGQ202" s="1"/>
      <c r="OGR202" s="1"/>
      <c r="OGS202" s="1"/>
      <c r="OGT202" s="1"/>
      <c r="OGU202" s="1"/>
      <c r="OGV202" s="1"/>
      <c r="OGW202" s="1"/>
      <c r="OGX202" s="1"/>
      <c r="OGY202" s="1"/>
      <c r="OGZ202" s="1"/>
      <c r="OHA202" s="1"/>
      <c r="OHB202" s="1"/>
      <c r="OHC202" s="1"/>
      <c r="OHD202" s="1"/>
      <c r="OHE202" s="1"/>
      <c r="OHF202" s="1"/>
      <c r="OHG202" s="1"/>
      <c r="OHH202" s="1"/>
      <c r="OHI202" s="1"/>
      <c r="OHJ202" s="1"/>
      <c r="OHK202" s="1"/>
      <c r="OHL202" s="1"/>
      <c r="OHM202" s="1"/>
      <c r="OHN202" s="1"/>
      <c r="OHO202" s="1"/>
      <c r="OHP202" s="1"/>
      <c r="OHQ202" s="1"/>
      <c r="OHR202" s="1"/>
      <c r="OHS202" s="1"/>
      <c r="OHT202" s="1"/>
      <c r="OHU202" s="1"/>
      <c r="OHV202" s="1"/>
      <c r="OHW202" s="1"/>
      <c r="OHX202" s="1"/>
      <c r="OHY202" s="1"/>
      <c r="OHZ202" s="1"/>
      <c r="OIA202" s="1"/>
      <c r="OIB202" s="1"/>
      <c r="OIC202" s="1"/>
      <c r="OID202" s="1"/>
      <c r="OIE202" s="1"/>
      <c r="OIF202" s="1"/>
      <c r="OIG202" s="1"/>
      <c r="OIH202" s="1"/>
      <c r="OII202" s="1"/>
      <c r="OIJ202" s="1"/>
      <c r="OIK202" s="1"/>
      <c r="OIL202" s="1"/>
      <c r="OIM202" s="1"/>
      <c r="OIN202" s="1"/>
      <c r="OIO202" s="1"/>
      <c r="OIP202" s="1"/>
      <c r="OIQ202" s="1"/>
      <c r="OIR202" s="1"/>
      <c r="OIS202" s="1"/>
      <c r="OIT202" s="1"/>
      <c r="OIU202" s="1"/>
      <c r="OIV202" s="1"/>
      <c r="OIW202" s="1"/>
      <c r="OIX202" s="1"/>
      <c r="OIY202" s="1"/>
      <c r="OIZ202" s="1"/>
      <c r="OJA202" s="1"/>
      <c r="OJB202" s="1"/>
      <c r="OJC202" s="1"/>
      <c r="OJD202" s="1"/>
      <c r="OJE202" s="1"/>
      <c r="OJF202" s="1"/>
      <c r="OJG202" s="1"/>
      <c r="OJH202" s="1"/>
      <c r="OJI202" s="1"/>
      <c r="OJJ202" s="1"/>
      <c r="OJK202" s="1"/>
      <c r="OJL202" s="1"/>
      <c r="OJM202" s="1"/>
      <c r="OJN202" s="1"/>
      <c r="OJO202" s="1"/>
      <c r="OJP202" s="1"/>
      <c r="OJQ202" s="1"/>
      <c r="OJR202" s="1"/>
      <c r="OJS202" s="1"/>
      <c r="OJT202" s="1"/>
      <c r="OJU202" s="1"/>
      <c r="OJV202" s="1"/>
      <c r="OJW202" s="1"/>
      <c r="OJX202" s="1"/>
      <c r="OJY202" s="1"/>
      <c r="OJZ202" s="1"/>
      <c r="OKA202" s="1"/>
      <c r="OKB202" s="1"/>
      <c r="OKC202" s="1"/>
      <c r="OKD202" s="1"/>
      <c r="OKE202" s="1"/>
      <c r="OKF202" s="1"/>
      <c r="OKG202" s="1"/>
      <c r="OKH202" s="1"/>
      <c r="OKI202" s="1"/>
      <c r="OKJ202" s="1"/>
      <c r="OKK202" s="1"/>
      <c r="OKL202" s="1"/>
      <c r="OKM202" s="1"/>
      <c r="OKN202" s="1"/>
      <c r="OKO202" s="1"/>
      <c r="OKP202" s="1"/>
      <c r="OKQ202" s="1"/>
      <c r="OKR202" s="1"/>
      <c r="OKS202" s="1"/>
      <c r="OKT202" s="1"/>
      <c r="OKU202" s="1"/>
      <c r="OKV202" s="1"/>
      <c r="OKW202" s="1"/>
      <c r="OKX202" s="1"/>
      <c r="OKY202" s="1"/>
      <c r="OKZ202" s="1"/>
      <c r="OLA202" s="1"/>
      <c r="OLB202" s="1"/>
      <c r="OLC202" s="1"/>
      <c r="OLD202" s="1"/>
      <c r="OLE202" s="1"/>
      <c r="OLF202" s="1"/>
      <c r="OLG202" s="1"/>
      <c r="OLH202" s="1"/>
      <c r="OLI202" s="1"/>
      <c r="OLJ202" s="1"/>
      <c r="OLK202" s="1"/>
      <c r="OLL202" s="1"/>
      <c r="OLM202" s="1"/>
      <c r="OLN202" s="1"/>
      <c r="OLO202" s="1"/>
      <c r="OLP202" s="1"/>
      <c r="OLQ202" s="1"/>
      <c r="OLR202" s="1"/>
      <c r="OLS202" s="1"/>
      <c r="OLT202" s="1"/>
      <c r="OLU202" s="1"/>
      <c r="OLV202" s="1"/>
      <c r="OLW202" s="1"/>
      <c r="OLX202" s="1"/>
      <c r="OLY202" s="1"/>
      <c r="OLZ202" s="1"/>
      <c r="OMA202" s="1"/>
      <c r="OMB202" s="1"/>
      <c r="OMC202" s="1"/>
      <c r="OMD202" s="1"/>
      <c r="OME202" s="1"/>
      <c r="OMF202" s="1"/>
      <c r="OMG202" s="1"/>
      <c r="OMH202" s="1"/>
      <c r="OMI202" s="1"/>
      <c r="OMJ202" s="1"/>
      <c r="OMK202" s="1"/>
      <c r="OML202" s="1"/>
      <c r="OMM202" s="1"/>
      <c r="OMN202" s="1"/>
      <c r="OMO202" s="1"/>
      <c r="OMP202" s="1"/>
      <c r="OMQ202" s="1"/>
      <c r="OMR202" s="1"/>
      <c r="OMS202" s="1"/>
      <c r="OMT202" s="1"/>
      <c r="OMU202" s="1"/>
      <c r="OMV202" s="1"/>
      <c r="OMW202" s="1"/>
      <c r="OMX202" s="1"/>
      <c r="OMY202" s="1"/>
      <c r="OMZ202" s="1"/>
      <c r="ONA202" s="1"/>
      <c r="ONB202" s="1"/>
      <c r="ONC202" s="1"/>
      <c r="OND202" s="1"/>
      <c r="ONE202" s="1"/>
      <c r="ONF202" s="1"/>
      <c r="ONG202" s="1"/>
      <c r="ONH202" s="1"/>
      <c r="ONI202" s="1"/>
      <c r="ONJ202" s="1"/>
      <c r="ONK202" s="1"/>
      <c r="ONL202" s="1"/>
      <c r="ONM202" s="1"/>
      <c r="ONN202" s="1"/>
      <c r="ONO202" s="1"/>
      <c r="ONP202" s="1"/>
      <c r="ONQ202" s="1"/>
      <c r="ONR202" s="1"/>
      <c r="ONS202" s="1"/>
      <c r="ONT202" s="1"/>
      <c r="ONU202" s="1"/>
      <c r="ONV202" s="1"/>
      <c r="ONW202" s="1"/>
      <c r="ONX202" s="1"/>
      <c r="ONY202" s="1"/>
      <c r="ONZ202" s="1"/>
      <c r="OOA202" s="1"/>
      <c r="OOB202" s="1"/>
      <c r="OOC202" s="1"/>
      <c r="OOD202" s="1"/>
      <c r="OOE202" s="1"/>
      <c r="OOF202" s="1"/>
      <c r="OOG202" s="1"/>
      <c r="OOH202" s="1"/>
      <c r="OOI202" s="1"/>
      <c r="OOJ202" s="1"/>
      <c r="OOK202" s="1"/>
      <c r="OOL202" s="1"/>
      <c r="OOM202" s="1"/>
      <c r="OON202" s="1"/>
      <c r="OOO202" s="1"/>
      <c r="OOP202" s="1"/>
      <c r="OOQ202" s="1"/>
      <c r="OOR202" s="1"/>
      <c r="OOS202" s="1"/>
      <c r="OOT202" s="1"/>
      <c r="OOU202" s="1"/>
      <c r="OOV202" s="1"/>
      <c r="OOW202" s="1"/>
      <c r="OOX202" s="1"/>
      <c r="OOY202" s="1"/>
      <c r="OOZ202" s="1"/>
      <c r="OPA202" s="1"/>
      <c r="OPB202" s="1"/>
      <c r="OPC202" s="1"/>
      <c r="OPD202" s="1"/>
      <c r="OPE202" s="1"/>
      <c r="OPF202" s="1"/>
      <c r="OPG202" s="1"/>
      <c r="OPH202" s="1"/>
      <c r="OPI202" s="1"/>
      <c r="OPJ202" s="1"/>
      <c r="OPK202" s="1"/>
      <c r="OPL202" s="1"/>
      <c r="OPM202" s="1"/>
      <c r="OPN202" s="1"/>
      <c r="OPO202" s="1"/>
      <c r="OPP202" s="1"/>
      <c r="OPQ202" s="1"/>
      <c r="OPR202" s="1"/>
      <c r="OPS202" s="1"/>
      <c r="OPT202" s="1"/>
      <c r="OPU202" s="1"/>
      <c r="OPV202" s="1"/>
      <c r="OPW202" s="1"/>
      <c r="OPX202" s="1"/>
      <c r="OPY202" s="1"/>
      <c r="OPZ202" s="1"/>
      <c r="OQA202" s="1"/>
      <c r="OQB202" s="1"/>
      <c r="OQC202" s="1"/>
      <c r="OQD202" s="1"/>
      <c r="OQE202" s="1"/>
      <c r="OQF202" s="1"/>
      <c r="OQG202" s="1"/>
      <c r="OQH202" s="1"/>
      <c r="OQI202" s="1"/>
      <c r="OQJ202" s="1"/>
      <c r="OQK202" s="1"/>
      <c r="OQL202" s="1"/>
      <c r="OQM202" s="1"/>
      <c r="OQN202" s="1"/>
      <c r="OQO202" s="1"/>
      <c r="OQP202" s="1"/>
      <c r="OQQ202" s="1"/>
      <c r="OQR202" s="1"/>
      <c r="OQS202" s="1"/>
      <c r="OQT202" s="1"/>
      <c r="OQU202" s="1"/>
      <c r="OQV202" s="1"/>
      <c r="OQW202" s="1"/>
      <c r="OQX202" s="1"/>
      <c r="OQY202" s="1"/>
      <c r="OQZ202" s="1"/>
      <c r="ORA202" s="1"/>
      <c r="ORB202" s="1"/>
      <c r="ORC202" s="1"/>
      <c r="ORD202" s="1"/>
      <c r="ORE202" s="1"/>
      <c r="ORF202" s="1"/>
      <c r="ORG202" s="1"/>
      <c r="ORH202" s="1"/>
      <c r="ORI202" s="1"/>
      <c r="ORJ202" s="1"/>
      <c r="ORK202" s="1"/>
      <c r="ORL202" s="1"/>
      <c r="ORM202" s="1"/>
      <c r="ORN202" s="1"/>
      <c r="ORO202" s="1"/>
      <c r="ORP202" s="1"/>
      <c r="ORQ202" s="1"/>
      <c r="ORR202" s="1"/>
      <c r="ORS202" s="1"/>
      <c r="ORT202" s="1"/>
      <c r="ORU202" s="1"/>
      <c r="ORV202" s="1"/>
      <c r="ORW202" s="1"/>
      <c r="ORX202" s="1"/>
      <c r="ORY202" s="1"/>
      <c r="ORZ202" s="1"/>
      <c r="OSA202" s="1"/>
      <c r="OSB202" s="1"/>
      <c r="OSC202" s="1"/>
      <c r="OSD202" s="1"/>
      <c r="OSE202" s="1"/>
      <c r="OSF202" s="1"/>
      <c r="OSG202" s="1"/>
      <c r="OSH202" s="1"/>
      <c r="OSI202" s="1"/>
      <c r="OSJ202" s="1"/>
      <c r="OSK202" s="1"/>
      <c r="OSL202" s="1"/>
      <c r="OSM202" s="1"/>
      <c r="OSN202" s="1"/>
      <c r="OSO202" s="1"/>
      <c r="OSP202" s="1"/>
      <c r="OSQ202" s="1"/>
      <c r="OSR202" s="1"/>
      <c r="OSS202" s="1"/>
      <c r="OST202" s="1"/>
      <c r="OSU202" s="1"/>
      <c r="OSV202" s="1"/>
      <c r="OSW202" s="1"/>
      <c r="OSX202" s="1"/>
      <c r="OSY202" s="1"/>
      <c r="OSZ202" s="1"/>
      <c r="OTA202" s="1"/>
      <c r="OTB202" s="1"/>
      <c r="OTC202" s="1"/>
      <c r="OTD202" s="1"/>
      <c r="OTE202" s="1"/>
      <c r="OTF202" s="1"/>
      <c r="OTG202" s="1"/>
      <c r="OTH202" s="1"/>
      <c r="OTI202" s="1"/>
      <c r="OTJ202" s="1"/>
      <c r="OTK202" s="1"/>
      <c r="OTL202" s="1"/>
      <c r="OTM202" s="1"/>
      <c r="OTN202" s="1"/>
      <c r="OTO202" s="1"/>
      <c r="OTP202" s="1"/>
      <c r="OTQ202" s="1"/>
      <c r="OTR202" s="1"/>
      <c r="OTS202" s="1"/>
      <c r="OTT202" s="1"/>
      <c r="OTU202" s="1"/>
      <c r="OTV202" s="1"/>
      <c r="OTW202" s="1"/>
      <c r="OTX202" s="1"/>
      <c r="OTY202" s="1"/>
      <c r="OTZ202" s="1"/>
      <c r="OUA202" s="1"/>
      <c r="OUB202" s="1"/>
      <c r="OUC202" s="1"/>
      <c r="OUD202" s="1"/>
      <c r="OUE202" s="1"/>
      <c r="OUF202" s="1"/>
      <c r="OUG202" s="1"/>
      <c r="OUH202" s="1"/>
      <c r="OUI202" s="1"/>
      <c r="OUJ202" s="1"/>
      <c r="OUK202" s="1"/>
      <c r="OUL202" s="1"/>
      <c r="OUM202" s="1"/>
      <c r="OUN202" s="1"/>
      <c r="OUO202" s="1"/>
      <c r="OUP202" s="1"/>
      <c r="OUQ202" s="1"/>
      <c r="OUR202" s="1"/>
      <c r="OUS202" s="1"/>
      <c r="OUT202" s="1"/>
      <c r="OUU202" s="1"/>
      <c r="OUV202" s="1"/>
      <c r="OUW202" s="1"/>
      <c r="OUX202" s="1"/>
      <c r="OUY202" s="1"/>
      <c r="OUZ202" s="1"/>
      <c r="OVA202" s="1"/>
      <c r="OVB202" s="1"/>
      <c r="OVC202" s="1"/>
      <c r="OVD202" s="1"/>
      <c r="OVE202" s="1"/>
      <c r="OVF202" s="1"/>
      <c r="OVG202" s="1"/>
      <c r="OVH202" s="1"/>
      <c r="OVI202" s="1"/>
      <c r="OVJ202" s="1"/>
      <c r="OVK202" s="1"/>
      <c r="OVL202" s="1"/>
      <c r="OVM202" s="1"/>
      <c r="OVN202" s="1"/>
      <c r="OVO202" s="1"/>
      <c r="OVP202" s="1"/>
      <c r="OVQ202" s="1"/>
      <c r="OVR202" s="1"/>
      <c r="OVS202" s="1"/>
      <c r="OVT202" s="1"/>
      <c r="OVU202" s="1"/>
      <c r="OVV202" s="1"/>
      <c r="OVW202" s="1"/>
      <c r="OVX202" s="1"/>
      <c r="OVY202" s="1"/>
      <c r="OVZ202" s="1"/>
      <c r="OWA202" s="1"/>
      <c r="OWB202" s="1"/>
      <c r="OWC202" s="1"/>
      <c r="OWD202" s="1"/>
      <c r="OWE202" s="1"/>
      <c r="OWF202" s="1"/>
      <c r="OWG202" s="1"/>
      <c r="OWH202" s="1"/>
      <c r="OWI202" s="1"/>
      <c r="OWJ202" s="1"/>
      <c r="OWK202" s="1"/>
      <c r="OWL202" s="1"/>
      <c r="OWM202" s="1"/>
      <c r="OWN202" s="1"/>
      <c r="OWO202" s="1"/>
      <c r="OWP202" s="1"/>
      <c r="OWQ202" s="1"/>
      <c r="OWR202" s="1"/>
      <c r="OWS202" s="1"/>
      <c r="OWT202" s="1"/>
      <c r="OWU202" s="1"/>
      <c r="OWV202" s="1"/>
      <c r="OWW202" s="1"/>
      <c r="OWX202" s="1"/>
      <c r="OWY202" s="1"/>
      <c r="OWZ202" s="1"/>
      <c r="OXA202" s="1"/>
      <c r="OXB202" s="1"/>
      <c r="OXC202" s="1"/>
      <c r="OXD202" s="1"/>
      <c r="OXE202" s="1"/>
      <c r="OXF202" s="1"/>
      <c r="OXG202" s="1"/>
      <c r="OXH202" s="1"/>
      <c r="OXI202" s="1"/>
      <c r="OXJ202" s="1"/>
      <c r="OXK202" s="1"/>
      <c r="OXL202" s="1"/>
      <c r="OXM202" s="1"/>
      <c r="OXN202" s="1"/>
      <c r="OXO202" s="1"/>
      <c r="OXP202" s="1"/>
      <c r="OXQ202" s="1"/>
      <c r="OXR202" s="1"/>
      <c r="OXS202" s="1"/>
      <c r="OXT202" s="1"/>
      <c r="OXU202" s="1"/>
      <c r="OXV202" s="1"/>
      <c r="OXW202" s="1"/>
      <c r="OXX202" s="1"/>
      <c r="OXY202" s="1"/>
      <c r="OXZ202" s="1"/>
      <c r="OYA202" s="1"/>
      <c r="OYB202" s="1"/>
      <c r="OYC202" s="1"/>
      <c r="OYD202" s="1"/>
      <c r="OYE202" s="1"/>
      <c r="OYF202" s="1"/>
      <c r="OYG202" s="1"/>
      <c r="OYH202" s="1"/>
      <c r="OYI202" s="1"/>
      <c r="OYJ202" s="1"/>
      <c r="OYK202" s="1"/>
      <c r="OYL202" s="1"/>
      <c r="OYM202" s="1"/>
      <c r="OYN202" s="1"/>
      <c r="OYO202" s="1"/>
      <c r="OYP202" s="1"/>
      <c r="OYQ202" s="1"/>
      <c r="OYR202" s="1"/>
      <c r="OYS202" s="1"/>
      <c r="OYT202" s="1"/>
      <c r="OYU202" s="1"/>
      <c r="OYV202" s="1"/>
      <c r="OYW202" s="1"/>
      <c r="OYX202" s="1"/>
      <c r="OYY202" s="1"/>
      <c r="OYZ202" s="1"/>
      <c r="OZA202" s="1"/>
      <c r="OZB202" s="1"/>
      <c r="OZC202" s="1"/>
      <c r="OZD202" s="1"/>
      <c r="OZE202" s="1"/>
      <c r="OZF202" s="1"/>
      <c r="OZG202" s="1"/>
      <c r="OZH202" s="1"/>
      <c r="OZI202" s="1"/>
      <c r="OZJ202" s="1"/>
      <c r="OZK202" s="1"/>
      <c r="OZL202" s="1"/>
      <c r="OZM202" s="1"/>
      <c r="OZN202" s="1"/>
      <c r="OZO202" s="1"/>
      <c r="OZP202" s="1"/>
      <c r="OZQ202" s="1"/>
      <c r="OZR202" s="1"/>
      <c r="OZS202" s="1"/>
      <c r="OZT202" s="1"/>
      <c r="OZU202" s="1"/>
      <c r="OZV202" s="1"/>
      <c r="OZW202" s="1"/>
      <c r="OZX202" s="1"/>
      <c r="OZY202" s="1"/>
      <c r="OZZ202" s="1"/>
      <c r="PAA202" s="1"/>
      <c r="PAB202" s="1"/>
      <c r="PAC202" s="1"/>
      <c r="PAD202" s="1"/>
      <c r="PAE202" s="1"/>
      <c r="PAF202" s="1"/>
      <c r="PAG202" s="1"/>
      <c r="PAH202" s="1"/>
      <c r="PAI202" s="1"/>
      <c r="PAJ202" s="1"/>
      <c r="PAK202" s="1"/>
      <c r="PAL202" s="1"/>
      <c r="PAM202" s="1"/>
      <c r="PAN202" s="1"/>
      <c r="PAO202" s="1"/>
      <c r="PAP202" s="1"/>
      <c r="PAQ202" s="1"/>
      <c r="PAR202" s="1"/>
      <c r="PAS202" s="1"/>
      <c r="PAT202" s="1"/>
      <c r="PAU202" s="1"/>
      <c r="PAV202" s="1"/>
      <c r="PAW202" s="1"/>
      <c r="PAX202" s="1"/>
      <c r="PAY202" s="1"/>
      <c r="PAZ202" s="1"/>
      <c r="PBA202" s="1"/>
      <c r="PBB202" s="1"/>
      <c r="PBC202" s="1"/>
      <c r="PBD202" s="1"/>
      <c r="PBE202" s="1"/>
      <c r="PBF202" s="1"/>
      <c r="PBG202" s="1"/>
      <c r="PBH202" s="1"/>
      <c r="PBI202" s="1"/>
      <c r="PBJ202" s="1"/>
      <c r="PBK202" s="1"/>
      <c r="PBL202" s="1"/>
      <c r="PBM202" s="1"/>
      <c r="PBN202" s="1"/>
      <c r="PBO202" s="1"/>
      <c r="PBP202" s="1"/>
      <c r="PBQ202" s="1"/>
      <c r="PBR202" s="1"/>
      <c r="PBS202" s="1"/>
      <c r="PBT202" s="1"/>
      <c r="PBU202" s="1"/>
      <c r="PBV202" s="1"/>
      <c r="PBW202" s="1"/>
      <c r="PBX202" s="1"/>
      <c r="PBY202" s="1"/>
      <c r="PBZ202" s="1"/>
      <c r="PCA202" s="1"/>
      <c r="PCB202" s="1"/>
      <c r="PCC202" s="1"/>
      <c r="PCD202" s="1"/>
      <c r="PCE202" s="1"/>
      <c r="PCF202" s="1"/>
      <c r="PCG202" s="1"/>
      <c r="PCH202" s="1"/>
      <c r="PCI202" s="1"/>
      <c r="PCJ202" s="1"/>
      <c r="PCK202" s="1"/>
      <c r="PCL202" s="1"/>
      <c r="PCM202" s="1"/>
      <c r="PCN202" s="1"/>
      <c r="PCO202" s="1"/>
      <c r="PCP202" s="1"/>
      <c r="PCQ202" s="1"/>
      <c r="PCR202" s="1"/>
      <c r="PCS202" s="1"/>
      <c r="PCT202" s="1"/>
      <c r="PCU202" s="1"/>
      <c r="PCV202" s="1"/>
      <c r="PCW202" s="1"/>
      <c r="PCX202" s="1"/>
      <c r="PCY202" s="1"/>
      <c r="PCZ202" s="1"/>
      <c r="PDA202" s="1"/>
      <c r="PDB202" s="1"/>
      <c r="PDC202" s="1"/>
      <c r="PDD202" s="1"/>
      <c r="PDE202" s="1"/>
      <c r="PDF202" s="1"/>
      <c r="PDG202" s="1"/>
      <c r="PDH202" s="1"/>
      <c r="PDI202" s="1"/>
      <c r="PDJ202" s="1"/>
      <c r="PDK202" s="1"/>
      <c r="PDL202" s="1"/>
      <c r="PDM202" s="1"/>
      <c r="PDN202" s="1"/>
      <c r="PDO202" s="1"/>
      <c r="PDP202" s="1"/>
      <c r="PDQ202" s="1"/>
      <c r="PDR202" s="1"/>
      <c r="PDS202" s="1"/>
      <c r="PDT202" s="1"/>
      <c r="PDU202" s="1"/>
      <c r="PDV202" s="1"/>
      <c r="PDW202" s="1"/>
      <c r="PDX202" s="1"/>
      <c r="PDY202" s="1"/>
      <c r="PDZ202" s="1"/>
      <c r="PEA202" s="1"/>
      <c r="PEB202" s="1"/>
      <c r="PEC202" s="1"/>
      <c r="PED202" s="1"/>
      <c r="PEE202" s="1"/>
      <c r="PEF202" s="1"/>
      <c r="PEG202" s="1"/>
      <c r="PEH202" s="1"/>
      <c r="PEI202" s="1"/>
      <c r="PEJ202" s="1"/>
      <c r="PEK202" s="1"/>
      <c r="PEL202" s="1"/>
      <c r="PEM202" s="1"/>
      <c r="PEN202" s="1"/>
      <c r="PEO202" s="1"/>
      <c r="PEP202" s="1"/>
      <c r="PEQ202" s="1"/>
      <c r="PER202" s="1"/>
      <c r="PES202" s="1"/>
      <c r="PET202" s="1"/>
      <c r="PEU202" s="1"/>
      <c r="PEV202" s="1"/>
      <c r="PEW202" s="1"/>
      <c r="PEX202" s="1"/>
      <c r="PEY202" s="1"/>
      <c r="PEZ202" s="1"/>
      <c r="PFA202" s="1"/>
      <c r="PFB202" s="1"/>
      <c r="PFC202" s="1"/>
      <c r="PFD202" s="1"/>
      <c r="PFE202" s="1"/>
      <c r="PFF202" s="1"/>
      <c r="PFG202" s="1"/>
      <c r="PFH202" s="1"/>
      <c r="PFI202" s="1"/>
      <c r="PFJ202" s="1"/>
      <c r="PFK202" s="1"/>
      <c r="PFL202" s="1"/>
      <c r="PFM202" s="1"/>
      <c r="PFN202" s="1"/>
      <c r="PFO202" s="1"/>
      <c r="PFP202" s="1"/>
      <c r="PFQ202" s="1"/>
      <c r="PFR202" s="1"/>
      <c r="PFS202" s="1"/>
      <c r="PFT202" s="1"/>
      <c r="PFU202" s="1"/>
      <c r="PFV202" s="1"/>
      <c r="PFW202" s="1"/>
      <c r="PFX202" s="1"/>
      <c r="PFY202" s="1"/>
      <c r="PFZ202" s="1"/>
      <c r="PGA202" s="1"/>
      <c r="PGB202" s="1"/>
      <c r="PGC202" s="1"/>
      <c r="PGD202" s="1"/>
      <c r="PGE202" s="1"/>
      <c r="PGF202" s="1"/>
      <c r="PGG202" s="1"/>
      <c r="PGH202" s="1"/>
      <c r="PGI202" s="1"/>
      <c r="PGJ202" s="1"/>
      <c r="PGK202" s="1"/>
      <c r="PGL202" s="1"/>
      <c r="PGM202" s="1"/>
      <c r="PGN202" s="1"/>
      <c r="PGO202" s="1"/>
      <c r="PGP202" s="1"/>
      <c r="PGQ202" s="1"/>
      <c r="PGR202" s="1"/>
      <c r="PGS202" s="1"/>
      <c r="PGT202" s="1"/>
      <c r="PGU202" s="1"/>
      <c r="PGV202" s="1"/>
      <c r="PGW202" s="1"/>
      <c r="PGX202" s="1"/>
      <c r="PGY202" s="1"/>
      <c r="PGZ202" s="1"/>
      <c r="PHA202" s="1"/>
      <c r="PHB202" s="1"/>
      <c r="PHC202" s="1"/>
      <c r="PHD202" s="1"/>
      <c r="PHE202" s="1"/>
      <c r="PHF202" s="1"/>
      <c r="PHG202" s="1"/>
      <c r="PHH202" s="1"/>
      <c r="PHI202" s="1"/>
      <c r="PHJ202" s="1"/>
      <c r="PHK202" s="1"/>
      <c r="PHL202" s="1"/>
      <c r="PHM202" s="1"/>
      <c r="PHN202" s="1"/>
      <c r="PHO202" s="1"/>
      <c r="PHP202" s="1"/>
      <c r="PHQ202" s="1"/>
      <c r="PHR202" s="1"/>
      <c r="PHS202" s="1"/>
      <c r="PHT202" s="1"/>
      <c r="PHU202" s="1"/>
      <c r="PHV202" s="1"/>
      <c r="PHW202" s="1"/>
      <c r="PHX202" s="1"/>
      <c r="PHY202" s="1"/>
      <c r="PHZ202" s="1"/>
      <c r="PIA202" s="1"/>
      <c r="PIB202" s="1"/>
      <c r="PIC202" s="1"/>
      <c r="PID202" s="1"/>
      <c r="PIE202" s="1"/>
      <c r="PIF202" s="1"/>
      <c r="PIG202" s="1"/>
      <c r="PIH202" s="1"/>
      <c r="PII202" s="1"/>
      <c r="PIJ202" s="1"/>
      <c r="PIK202" s="1"/>
      <c r="PIL202" s="1"/>
      <c r="PIM202" s="1"/>
      <c r="PIN202" s="1"/>
      <c r="PIO202" s="1"/>
      <c r="PIP202" s="1"/>
      <c r="PIQ202" s="1"/>
      <c r="PIR202" s="1"/>
      <c r="PIS202" s="1"/>
      <c r="PIT202" s="1"/>
      <c r="PIU202" s="1"/>
      <c r="PIV202" s="1"/>
      <c r="PIW202" s="1"/>
      <c r="PIX202" s="1"/>
      <c r="PIY202" s="1"/>
      <c r="PIZ202" s="1"/>
      <c r="PJA202" s="1"/>
      <c r="PJB202" s="1"/>
      <c r="PJC202" s="1"/>
      <c r="PJD202" s="1"/>
      <c r="PJE202" s="1"/>
      <c r="PJF202" s="1"/>
      <c r="PJG202" s="1"/>
      <c r="PJH202" s="1"/>
      <c r="PJI202" s="1"/>
      <c r="PJJ202" s="1"/>
      <c r="PJK202" s="1"/>
      <c r="PJL202" s="1"/>
      <c r="PJM202" s="1"/>
      <c r="PJN202" s="1"/>
      <c r="PJO202" s="1"/>
      <c r="PJP202" s="1"/>
      <c r="PJQ202" s="1"/>
      <c r="PJR202" s="1"/>
      <c r="PJS202" s="1"/>
      <c r="PJT202" s="1"/>
      <c r="PJU202" s="1"/>
      <c r="PJV202" s="1"/>
      <c r="PJW202" s="1"/>
      <c r="PJX202" s="1"/>
      <c r="PJY202" s="1"/>
      <c r="PJZ202" s="1"/>
      <c r="PKA202" s="1"/>
      <c r="PKB202" s="1"/>
      <c r="PKC202" s="1"/>
      <c r="PKD202" s="1"/>
      <c r="PKE202" s="1"/>
      <c r="PKF202" s="1"/>
      <c r="PKG202" s="1"/>
      <c r="PKH202" s="1"/>
      <c r="PKI202" s="1"/>
      <c r="PKJ202" s="1"/>
      <c r="PKK202" s="1"/>
      <c r="PKL202" s="1"/>
      <c r="PKM202" s="1"/>
      <c r="PKN202" s="1"/>
      <c r="PKO202" s="1"/>
      <c r="PKP202" s="1"/>
      <c r="PKQ202" s="1"/>
      <c r="PKR202" s="1"/>
      <c r="PKS202" s="1"/>
      <c r="PKT202" s="1"/>
      <c r="PKU202" s="1"/>
      <c r="PKV202" s="1"/>
      <c r="PKW202" s="1"/>
      <c r="PKX202" s="1"/>
      <c r="PKY202" s="1"/>
      <c r="PKZ202" s="1"/>
      <c r="PLA202" s="1"/>
      <c r="PLB202" s="1"/>
      <c r="PLC202" s="1"/>
      <c r="PLD202" s="1"/>
      <c r="PLE202" s="1"/>
      <c r="PLF202" s="1"/>
      <c r="PLG202" s="1"/>
      <c r="PLH202" s="1"/>
      <c r="PLI202" s="1"/>
      <c r="PLJ202" s="1"/>
      <c r="PLK202" s="1"/>
      <c r="PLL202" s="1"/>
      <c r="PLM202" s="1"/>
      <c r="PLN202" s="1"/>
      <c r="PLO202" s="1"/>
      <c r="PLP202" s="1"/>
      <c r="PLQ202" s="1"/>
      <c r="PLR202" s="1"/>
      <c r="PLS202" s="1"/>
      <c r="PLT202" s="1"/>
      <c r="PLU202" s="1"/>
      <c r="PLV202" s="1"/>
      <c r="PLW202" s="1"/>
      <c r="PLX202" s="1"/>
      <c r="PLY202" s="1"/>
      <c r="PLZ202" s="1"/>
      <c r="PMA202" s="1"/>
      <c r="PMB202" s="1"/>
      <c r="PMC202" s="1"/>
      <c r="PMD202" s="1"/>
      <c r="PME202" s="1"/>
      <c r="PMF202" s="1"/>
      <c r="PMG202" s="1"/>
      <c r="PMH202" s="1"/>
      <c r="PMI202" s="1"/>
      <c r="PMJ202" s="1"/>
      <c r="PMK202" s="1"/>
      <c r="PML202" s="1"/>
      <c r="PMM202" s="1"/>
      <c r="PMN202" s="1"/>
      <c r="PMO202" s="1"/>
      <c r="PMP202" s="1"/>
      <c r="PMQ202" s="1"/>
      <c r="PMR202" s="1"/>
      <c r="PMS202" s="1"/>
      <c r="PMT202" s="1"/>
      <c r="PMU202" s="1"/>
      <c r="PMV202" s="1"/>
      <c r="PMW202" s="1"/>
      <c r="PMX202" s="1"/>
      <c r="PMY202" s="1"/>
      <c r="PMZ202" s="1"/>
      <c r="PNA202" s="1"/>
      <c r="PNB202" s="1"/>
      <c r="PNC202" s="1"/>
      <c r="PND202" s="1"/>
      <c r="PNE202" s="1"/>
      <c r="PNF202" s="1"/>
      <c r="PNG202" s="1"/>
      <c r="PNH202" s="1"/>
      <c r="PNI202" s="1"/>
      <c r="PNJ202" s="1"/>
      <c r="PNK202" s="1"/>
      <c r="PNL202" s="1"/>
      <c r="PNM202" s="1"/>
      <c r="PNN202" s="1"/>
      <c r="PNO202" s="1"/>
      <c r="PNP202" s="1"/>
      <c r="PNQ202" s="1"/>
      <c r="PNR202" s="1"/>
      <c r="PNS202" s="1"/>
      <c r="PNT202" s="1"/>
      <c r="PNU202" s="1"/>
      <c r="PNV202" s="1"/>
      <c r="PNW202" s="1"/>
      <c r="PNX202" s="1"/>
      <c r="PNY202" s="1"/>
      <c r="PNZ202" s="1"/>
      <c r="POA202" s="1"/>
      <c r="POB202" s="1"/>
      <c r="POC202" s="1"/>
      <c r="POD202" s="1"/>
      <c r="POE202" s="1"/>
      <c r="POF202" s="1"/>
      <c r="POG202" s="1"/>
      <c r="POH202" s="1"/>
      <c r="POI202" s="1"/>
      <c r="POJ202" s="1"/>
      <c r="POK202" s="1"/>
      <c r="POL202" s="1"/>
      <c r="POM202" s="1"/>
      <c r="PON202" s="1"/>
      <c r="POO202" s="1"/>
      <c r="POP202" s="1"/>
      <c r="POQ202" s="1"/>
      <c r="POR202" s="1"/>
      <c r="POS202" s="1"/>
      <c r="POT202" s="1"/>
      <c r="POU202" s="1"/>
      <c r="POV202" s="1"/>
      <c r="POW202" s="1"/>
      <c r="POX202" s="1"/>
      <c r="POY202" s="1"/>
      <c r="POZ202" s="1"/>
      <c r="PPA202" s="1"/>
      <c r="PPB202" s="1"/>
      <c r="PPC202" s="1"/>
      <c r="PPD202" s="1"/>
      <c r="PPE202" s="1"/>
      <c r="PPF202" s="1"/>
      <c r="PPG202" s="1"/>
      <c r="PPH202" s="1"/>
      <c r="PPI202" s="1"/>
      <c r="PPJ202" s="1"/>
      <c r="PPK202" s="1"/>
      <c r="PPL202" s="1"/>
      <c r="PPM202" s="1"/>
      <c r="PPN202" s="1"/>
      <c r="PPO202" s="1"/>
      <c r="PPP202" s="1"/>
      <c r="PPQ202" s="1"/>
      <c r="PPR202" s="1"/>
      <c r="PPS202" s="1"/>
      <c r="PPT202" s="1"/>
      <c r="PPU202" s="1"/>
      <c r="PPV202" s="1"/>
      <c r="PPW202" s="1"/>
      <c r="PPX202" s="1"/>
      <c r="PPY202" s="1"/>
      <c r="PPZ202" s="1"/>
      <c r="PQA202" s="1"/>
      <c r="PQB202" s="1"/>
      <c r="PQC202" s="1"/>
      <c r="PQD202" s="1"/>
      <c r="PQE202" s="1"/>
      <c r="PQF202" s="1"/>
      <c r="PQG202" s="1"/>
      <c r="PQH202" s="1"/>
      <c r="PQI202" s="1"/>
      <c r="PQJ202" s="1"/>
      <c r="PQK202" s="1"/>
      <c r="PQL202" s="1"/>
      <c r="PQM202" s="1"/>
      <c r="PQN202" s="1"/>
      <c r="PQO202" s="1"/>
      <c r="PQP202" s="1"/>
      <c r="PQQ202" s="1"/>
      <c r="PQR202" s="1"/>
      <c r="PQS202" s="1"/>
      <c r="PQT202" s="1"/>
      <c r="PQU202" s="1"/>
      <c r="PQV202" s="1"/>
      <c r="PQW202" s="1"/>
      <c r="PQX202" s="1"/>
      <c r="PQY202" s="1"/>
      <c r="PQZ202" s="1"/>
      <c r="PRA202" s="1"/>
      <c r="PRB202" s="1"/>
      <c r="PRC202" s="1"/>
      <c r="PRD202" s="1"/>
      <c r="PRE202" s="1"/>
      <c r="PRF202" s="1"/>
      <c r="PRG202" s="1"/>
      <c r="PRH202" s="1"/>
      <c r="PRI202" s="1"/>
      <c r="PRJ202" s="1"/>
      <c r="PRK202" s="1"/>
      <c r="PRL202" s="1"/>
      <c r="PRM202" s="1"/>
      <c r="PRN202" s="1"/>
      <c r="PRO202" s="1"/>
      <c r="PRP202" s="1"/>
      <c r="PRQ202" s="1"/>
      <c r="PRR202" s="1"/>
      <c r="PRS202" s="1"/>
      <c r="PRT202" s="1"/>
      <c r="PRU202" s="1"/>
      <c r="PRV202" s="1"/>
      <c r="PRW202" s="1"/>
      <c r="PRX202" s="1"/>
      <c r="PRY202" s="1"/>
      <c r="PRZ202" s="1"/>
      <c r="PSA202" s="1"/>
      <c r="PSB202" s="1"/>
      <c r="PSC202" s="1"/>
      <c r="PSD202" s="1"/>
      <c r="PSE202" s="1"/>
      <c r="PSF202" s="1"/>
      <c r="PSG202" s="1"/>
      <c r="PSH202" s="1"/>
      <c r="PSI202" s="1"/>
      <c r="PSJ202" s="1"/>
      <c r="PSK202" s="1"/>
      <c r="PSL202" s="1"/>
      <c r="PSM202" s="1"/>
      <c r="PSN202" s="1"/>
      <c r="PSO202" s="1"/>
      <c r="PSP202" s="1"/>
      <c r="PSQ202" s="1"/>
      <c r="PSR202" s="1"/>
      <c r="PSS202" s="1"/>
      <c r="PST202" s="1"/>
      <c r="PSU202" s="1"/>
      <c r="PSV202" s="1"/>
      <c r="PSW202" s="1"/>
      <c r="PSX202" s="1"/>
      <c r="PSY202" s="1"/>
      <c r="PSZ202" s="1"/>
      <c r="PTA202" s="1"/>
      <c r="PTB202" s="1"/>
      <c r="PTC202" s="1"/>
      <c r="PTD202" s="1"/>
      <c r="PTE202" s="1"/>
      <c r="PTF202" s="1"/>
      <c r="PTG202" s="1"/>
      <c r="PTH202" s="1"/>
      <c r="PTI202" s="1"/>
      <c r="PTJ202" s="1"/>
      <c r="PTK202" s="1"/>
      <c r="PTL202" s="1"/>
      <c r="PTM202" s="1"/>
      <c r="PTN202" s="1"/>
      <c r="PTO202" s="1"/>
      <c r="PTP202" s="1"/>
      <c r="PTQ202" s="1"/>
      <c r="PTR202" s="1"/>
      <c r="PTS202" s="1"/>
      <c r="PTT202" s="1"/>
      <c r="PTU202" s="1"/>
      <c r="PTV202" s="1"/>
      <c r="PTW202" s="1"/>
      <c r="PTX202" s="1"/>
      <c r="PTY202" s="1"/>
      <c r="PTZ202" s="1"/>
      <c r="PUA202" s="1"/>
      <c r="PUB202" s="1"/>
      <c r="PUC202" s="1"/>
      <c r="PUD202" s="1"/>
      <c r="PUE202" s="1"/>
      <c r="PUF202" s="1"/>
      <c r="PUG202" s="1"/>
      <c r="PUH202" s="1"/>
      <c r="PUI202" s="1"/>
      <c r="PUJ202" s="1"/>
      <c r="PUK202" s="1"/>
      <c r="PUL202" s="1"/>
      <c r="PUM202" s="1"/>
      <c r="PUN202" s="1"/>
      <c r="PUO202" s="1"/>
      <c r="PUP202" s="1"/>
      <c r="PUQ202" s="1"/>
      <c r="PUR202" s="1"/>
      <c r="PUS202" s="1"/>
      <c r="PUT202" s="1"/>
      <c r="PUU202" s="1"/>
      <c r="PUV202" s="1"/>
      <c r="PUW202" s="1"/>
      <c r="PUX202" s="1"/>
      <c r="PUY202" s="1"/>
      <c r="PUZ202" s="1"/>
      <c r="PVA202" s="1"/>
      <c r="PVB202" s="1"/>
      <c r="PVC202" s="1"/>
      <c r="PVD202" s="1"/>
      <c r="PVE202" s="1"/>
      <c r="PVF202" s="1"/>
      <c r="PVG202" s="1"/>
      <c r="PVH202" s="1"/>
      <c r="PVI202" s="1"/>
      <c r="PVJ202" s="1"/>
      <c r="PVK202" s="1"/>
      <c r="PVL202" s="1"/>
      <c r="PVM202" s="1"/>
      <c r="PVN202" s="1"/>
      <c r="PVO202" s="1"/>
      <c r="PVP202" s="1"/>
      <c r="PVQ202" s="1"/>
      <c r="PVR202" s="1"/>
      <c r="PVS202" s="1"/>
      <c r="PVT202" s="1"/>
      <c r="PVU202" s="1"/>
      <c r="PVV202" s="1"/>
      <c r="PVW202" s="1"/>
      <c r="PVX202" s="1"/>
      <c r="PVY202" s="1"/>
      <c r="PVZ202" s="1"/>
      <c r="PWA202" s="1"/>
      <c r="PWB202" s="1"/>
      <c r="PWC202" s="1"/>
      <c r="PWD202" s="1"/>
      <c r="PWE202" s="1"/>
      <c r="PWF202" s="1"/>
      <c r="PWG202" s="1"/>
      <c r="PWH202" s="1"/>
      <c r="PWI202" s="1"/>
      <c r="PWJ202" s="1"/>
      <c r="PWK202" s="1"/>
      <c r="PWL202" s="1"/>
      <c r="PWM202" s="1"/>
      <c r="PWN202" s="1"/>
      <c r="PWO202" s="1"/>
      <c r="PWP202" s="1"/>
      <c r="PWQ202" s="1"/>
      <c r="PWR202" s="1"/>
      <c r="PWS202" s="1"/>
      <c r="PWT202" s="1"/>
      <c r="PWU202" s="1"/>
      <c r="PWV202" s="1"/>
      <c r="PWW202" s="1"/>
      <c r="PWX202" s="1"/>
      <c r="PWY202" s="1"/>
      <c r="PWZ202" s="1"/>
      <c r="PXA202" s="1"/>
      <c r="PXB202" s="1"/>
      <c r="PXC202" s="1"/>
      <c r="PXD202" s="1"/>
      <c r="PXE202" s="1"/>
      <c r="PXF202" s="1"/>
      <c r="PXG202" s="1"/>
      <c r="PXH202" s="1"/>
      <c r="PXI202" s="1"/>
      <c r="PXJ202" s="1"/>
      <c r="PXK202" s="1"/>
      <c r="PXL202" s="1"/>
      <c r="PXM202" s="1"/>
      <c r="PXN202" s="1"/>
      <c r="PXO202" s="1"/>
      <c r="PXP202" s="1"/>
      <c r="PXQ202" s="1"/>
      <c r="PXR202" s="1"/>
      <c r="PXS202" s="1"/>
      <c r="PXT202" s="1"/>
      <c r="PXU202" s="1"/>
      <c r="PXV202" s="1"/>
      <c r="PXW202" s="1"/>
      <c r="PXX202" s="1"/>
      <c r="PXY202" s="1"/>
      <c r="PXZ202" s="1"/>
      <c r="PYA202" s="1"/>
      <c r="PYB202" s="1"/>
      <c r="PYC202" s="1"/>
      <c r="PYD202" s="1"/>
      <c r="PYE202" s="1"/>
      <c r="PYF202" s="1"/>
      <c r="PYG202" s="1"/>
      <c r="PYH202" s="1"/>
      <c r="PYI202" s="1"/>
      <c r="PYJ202" s="1"/>
      <c r="PYK202" s="1"/>
      <c r="PYL202" s="1"/>
      <c r="PYM202" s="1"/>
      <c r="PYN202" s="1"/>
      <c r="PYO202" s="1"/>
      <c r="PYP202" s="1"/>
      <c r="PYQ202" s="1"/>
      <c r="PYR202" s="1"/>
      <c r="PYS202" s="1"/>
      <c r="PYT202" s="1"/>
      <c r="PYU202" s="1"/>
      <c r="PYV202" s="1"/>
      <c r="PYW202" s="1"/>
      <c r="PYX202" s="1"/>
      <c r="PYY202" s="1"/>
      <c r="PYZ202" s="1"/>
      <c r="PZA202" s="1"/>
      <c r="PZB202" s="1"/>
      <c r="PZC202" s="1"/>
      <c r="PZD202" s="1"/>
      <c r="PZE202" s="1"/>
      <c r="PZF202" s="1"/>
      <c r="PZG202" s="1"/>
      <c r="PZH202" s="1"/>
      <c r="PZI202" s="1"/>
      <c r="PZJ202" s="1"/>
      <c r="PZK202" s="1"/>
      <c r="PZL202" s="1"/>
      <c r="PZM202" s="1"/>
      <c r="PZN202" s="1"/>
      <c r="PZO202" s="1"/>
      <c r="PZP202" s="1"/>
      <c r="PZQ202" s="1"/>
      <c r="PZR202" s="1"/>
      <c r="PZS202" s="1"/>
      <c r="PZT202" s="1"/>
      <c r="PZU202" s="1"/>
      <c r="PZV202" s="1"/>
      <c r="PZW202" s="1"/>
      <c r="PZX202" s="1"/>
      <c r="PZY202" s="1"/>
      <c r="PZZ202" s="1"/>
      <c r="QAA202" s="1"/>
      <c r="QAB202" s="1"/>
      <c r="QAC202" s="1"/>
      <c r="QAD202" s="1"/>
      <c r="QAE202" s="1"/>
      <c r="QAF202" s="1"/>
      <c r="QAG202" s="1"/>
      <c r="QAH202" s="1"/>
      <c r="QAI202" s="1"/>
      <c r="QAJ202" s="1"/>
      <c r="QAK202" s="1"/>
      <c r="QAL202" s="1"/>
      <c r="QAM202" s="1"/>
      <c r="QAN202" s="1"/>
      <c r="QAO202" s="1"/>
      <c r="QAP202" s="1"/>
      <c r="QAQ202" s="1"/>
      <c r="QAR202" s="1"/>
      <c r="QAS202" s="1"/>
      <c r="QAT202" s="1"/>
      <c r="QAU202" s="1"/>
      <c r="QAV202" s="1"/>
      <c r="QAW202" s="1"/>
      <c r="QAX202" s="1"/>
      <c r="QAY202" s="1"/>
      <c r="QAZ202" s="1"/>
      <c r="QBA202" s="1"/>
      <c r="QBB202" s="1"/>
      <c r="QBC202" s="1"/>
      <c r="QBD202" s="1"/>
      <c r="QBE202" s="1"/>
      <c r="QBF202" s="1"/>
      <c r="QBG202" s="1"/>
      <c r="QBH202" s="1"/>
      <c r="QBI202" s="1"/>
      <c r="QBJ202" s="1"/>
      <c r="QBK202" s="1"/>
      <c r="QBL202" s="1"/>
      <c r="QBM202" s="1"/>
      <c r="QBN202" s="1"/>
      <c r="QBO202" s="1"/>
      <c r="QBP202" s="1"/>
      <c r="QBQ202" s="1"/>
      <c r="QBR202" s="1"/>
      <c r="QBS202" s="1"/>
      <c r="QBT202" s="1"/>
      <c r="QBU202" s="1"/>
      <c r="QBV202" s="1"/>
      <c r="QBW202" s="1"/>
      <c r="QBX202" s="1"/>
      <c r="QBY202" s="1"/>
      <c r="QBZ202" s="1"/>
      <c r="QCA202" s="1"/>
      <c r="QCB202" s="1"/>
      <c r="QCC202" s="1"/>
      <c r="QCD202" s="1"/>
      <c r="QCE202" s="1"/>
      <c r="QCF202" s="1"/>
      <c r="QCG202" s="1"/>
      <c r="QCH202" s="1"/>
      <c r="QCI202" s="1"/>
      <c r="QCJ202" s="1"/>
      <c r="QCK202" s="1"/>
      <c r="QCL202" s="1"/>
      <c r="QCM202" s="1"/>
      <c r="QCN202" s="1"/>
      <c r="QCO202" s="1"/>
      <c r="QCP202" s="1"/>
      <c r="QCQ202" s="1"/>
      <c r="QCR202" s="1"/>
      <c r="QCS202" s="1"/>
      <c r="QCT202" s="1"/>
      <c r="QCU202" s="1"/>
      <c r="QCV202" s="1"/>
      <c r="QCW202" s="1"/>
      <c r="QCX202" s="1"/>
      <c r="QCY202" s="1"/>
      <c r="QCZ202" s="1"/>
      <c r="QDA202" s="1"/>
      <c r="QDB202" s="1"/>
      <c r="QDC202" s="1"/>
      <c r="QDD202" s="1"/>
      <c r="QDE202" s="1"/>
      <c r="QDF202" s="1"/>
      <c r="QDG202" s="1"/>
      <c r="QDH202" s="1"/>
      <c r="QDI202" s="1"/>
      <c r="QDJ202" s="1"/>
      <c r="QDK202" s="1"/>
      <c r="QDL202" s="1"/>
      <c r="QDM202" s="1"/>
      <c r="QDN202" s="1"/>
      <c r="QDO202" s="1"/>
      <c r="QDP202" s="1"/>
      <c r="QDQ202" s="1"/>
      <c r="QDR202" s="1"/>
      <c r="QDS202" s="1"/>
      <c r="QDT202" s="1"/>
      <c r="QDU202" s="1"/>
      <c r="QDV202" s="1"/>
      <c r="QDW202" s="1"/>
      <c r="QDX202" s="1"/>
      <c r="QDY202" s="1"/>
      <c r="QDZ202" s="1"/>
      <c r="QEA202" s="1"/>
      <c r="QEB202" s="1"/>
      <c r="QEC202" s="1"/>
      <c r="QED202" s="1"/>
      <c r="QEE202" s="1"/>
      <c r="QEF202" s="1"/>
      <c r="QEG202" s="1"/>
      <c r="QEH202" s="1"/>
      <c r="QEI202" s="1"/>
      <c r="QEJ202" s="1"/>
      <c r="QEK202" s="1"/>
      <c r="QEL202" s="1"/>
      <c r="QEM202" s="1"/>
      <c r="QEN202" s="1"/>
      <c r="QEO202" s="1"/>
      <c r="QEP202" s="1"/>
      <c r="QEQ202" s="1"/>
      <c r="QER202" s="1"/>
      <c r="QES202" s="1"/>
      <c r="QET202" s="1"/>
      <c r="QEU202" s="1"/>
      <c r="QEV202" s="1"/>
      <c r="QEW202" s="1"/>
      <c r="QEX202" s="1"/>
      <c r="QEY202" s="1"/>
      <c r="QEZ202" s="1"/>
      <c r="QFA202" s="1"/>
      <c r="QFB202" s="1"/>
      <c r="QFC202" s="1"/>
      <c r="QFD202" s="1"/>
      <c r="QFE202" s="1"/>
      <c r="QFF202" s="1"/>
      <c r="QFG202" s="1"/>
      <c r="QFH202" s="1"/>
      <c r="QFI202" s="1"/>
      <c r="QFJ202" s="1"/>
      <c r="QFK202" s="1"/>
      <c r="QFL202" s="1"/>
      <c r="QFM202" s="1"/>
      <c r="QFN202" s="1"/>
      <c r="QFO202" s="1"/>
      <c r="QFP202" s="1"/>
      <c r="QFQ202" s="1"/>
      <c r="QFR202" s="1"/>
      <c r="QFS202" s="1"/>
      <c r="QFT202" s="1"/>
      <c r="QFU202" s="1"/>
      <c r="QFV202" s="1"/>
      <c r="QFW202" s="1"/>
      <c r="QFX202" s="1"/>
      <c r="QFY202" s="1"/>
      <c r="QFZ202" s="1"/>
      <c r="QGA202" s="1"/>
      <c r="QGB202" s="1"/>
      <c r="QGC202" s="1"/>
      <c r="QGD202" s="1"/>
      <c r="QGE202" s="1"/>
      <c r="QGF202" s="1"/>
      <c r="QGG202" s="1"/>
      <c r="QGH202" s="1"/>
      <c r="QGI202" s="1"/>
      <c r="QGJ202" s="1"/>
      <c r="QGK202" s="1"/>
      <c r="QGL202" s="1"/>
      <c r="QGM202" s="1"/>
      <c r="QGN202" s="1"/>
      <c r="QGO202" s="1"/>
      <c r="QGP202" s="1"/>
      <c r="QGQ202" s="1"/>
      <c r="QGR202" s="1"/>
      <c r="QGS202" s="1"/>
      <c r="QGT202" s="1"/>
      <c r="QGU202" s="1"/>
      <c r="QGV202" s="1"/>
      <c r="QGW202" s="1"/>
      <c r="QGX202" s="1"/>
      <c r="QGY202" s="1"/>
      <c r="QGZ202" s="1"/>
      <c r="QHA202" s="1"/>
      <c r="QHB202" s="1"/>
      <c r="QHC202" s="1"/>
      <c r="QHD202" s="1"/>
      <c r="QHE202" s="1"/>
      <c r="QHF202" s="1"/>
      <c r="QHG202" s="1"/>
      <c r="QHH202" s="1"/>
      <c r="QHI202" s="1"/>
      <c r="QHJ202" s="1"/>
      <c r="QHK202" s="1"/>
      <c r="QHL202" s="1"/>
      <c r="QHM202" s="1"/>
      <c r="QHN202" s="1"/>
      <c r="QHO202" s="1"/>
      <c r="QHP202" s="1"/>
      <c r="QHQ202" s="1"/>
      <c r="QHR202" s="1"/>
      <c r="QHS202" s="1"/>
      <c r="QHT202" s="1"/>
      <c r="QHU202" s="1"/>
      <c r="QHV202" s="1"/>
      <c r="QHW202" s="1"/>
      <c r="QHX202" s="1"/>
      <c r="QHY202" s="1"/>
      <c r="QHZ202" s="1"/>
      <c r="QIA202" s="1"/>
      <c r="QIB202" s="1"/>
      <c r="QIC202" s="1"/>
      <c r="QID202" s="1"/>
      <c r="QIE202" s="1"/>
      <c r="QIF202" s="1"/>
      <c r="QIG202" s="1"/>
      <c r="QIH202" s="1"/>
      <c r="QII202" s="1"/>
      <c r="QIJ202" s="1"/>
      <c r="QIK202" s="1"/>
      <c r="QIL202" s="1"/>
      <c r="QIM202" s="1"/>
      <c r="QIN202" s="1"/>
      <c r="QIO202" s="1"/>
      <c r="QIP202" s="1"/>
      <c r="QIQ202" s="1"/>
      <c r="QIR202" s="1"/>
      <c r="QIS202" s="1"/>
      <c r="QIT202" s="1"/>
      <c r="QIU202" s="1"/>
      <c r="QIV202" s="1"/>
      <c r="QIW202" s="1"/>
      <c r="QIX202" s="1"/>
      <c r="QIY202" s="1"/>
      <c r="QIZ202" s="1"/>
      <c r="QJA202" s="1"/>
      <c r="QJB202" s="1"/>
      <c r="QJC202" s="1"/>
      <c r="QJD202" s="1"/>
      <c r="QJE202" s="1"/>
      <c r="QJF202" s="1"/>
      <c r="QJG202" s="1"/>
      <c r="QJH202" s="1"/>
      <c r="QJI202" s="1"/>
      <c r="QJJ202" s="1"/>
      <c r="QJK202" s="1"/>
      <c r="QJL202" s="1"/>
      <c r="QJM202" s="1"/>
      <c r="QJN202" s="1"/>
      <c r="QJO202" s="1"/>
      <c r="QJP202" s="1"/>
      <c r="QJQ202" s="1"/>
      <c r="QJR202" s="1"/>
      <c r="QJS202" s="1"/>
      <c r="QJT202" s="1"/>
      <c r="QJU202" s="1"/>
      <c r="QJV202" s="1"/>
      <c r="QJW202" s="1"/>
      <c r="QJX202" s="1"/>
      <c r="QJY202" s="1"/>
      <c r="QJZ202" s="1"/>
      <c r="QKA202" s="1"/>
      <c r="QKB202" s="1"/>
      <c r="QKC202" s="1"/>
      <c r="QKD202" s="1"/>
      <c r="QKE202" s="1"/>
      <c r="QKF202" s="1"/>
      <c r="QKG202" s="1"/>
      <c r="QKH202" s="1"/>
      <c r="QKI202" s="1"/>
      <c r="QKJ202" s="1"/>
      <c r="QKK202" s="1"/>
      <c r="QKL202" s="1"/>
      <c r="QKM202" s="1"/>
      <c r="QKN202" s="1"/>
      <c r="QKO202" s="1"/>
      <c r="QKP202" s="1"/>
      <c r="QKQ202" s="1"/>
      <c r="QKR202" s="1"/>
      <c r="QKS202" s="1"/>
      <c r="QKT202" s="1"/>
      <c r="QKU202" s="1"/>
      <c r="QKV202" s="1"/>
      <c r="QKW202" s="1"/>
      <c r="QKX202" s="1"/>
      <c r="QKY202" s="1"/>
      <c r="QKZ202" s="1"/>
      <c r="QLA202" s="1"/>
      <c r="QLB202" s="1"/>
      <c r="QLC202" s="1"/>
      <c r="QLD202" s="1"/>
      <c r="QLE202" s="1"/>
      <c r="QLF202" s="1"/>
      <c r="QLG202" s="1"/>
      <c r="QLH202" s="1"/>
      <c r="QLI202" s="1"/>
      <c r="QLJ202" s="1"/>
      <c r="QLK202" s="1"/>
      <c r="QLL202" s="1"/>
      <c r="QLM202" s="1"/>
      <c r="QLN202" s="1"/>
      <c r="QLO202" s="1"/>
      <c r="QLP202" s="1"/>
      <c r="QLQ202" s="1"/>
      <c r="QLR202" s="1"/>
      <c r="QLS202" s="1"/>
      <c r="QLT202" s="1"/>
      <c r="QLU202" s="1"/>
      <c r="QLV202" s="1"/>
      <c r="QLW202" s="1"/>
      <c r="QLX202" s="1"/>
      <c r="QLY202" s="1"/>
      <c r="QLZ202" s="1"/>
      <c r="QMA202" s="1"/>
      <c r="QMB202" s="1"/>
      <c r="QMC202" s="1"/>
      <c r="QMD202" s="1"/>
      <c r="QME202" s="1"/>
      <c r="QMF202" s="1"/>
      <c r="QMG202" s="1"/>
      <c r="QMH202" s="1"/>
      <c r="QMI202" s="1"/>
      <c r="QMJ202" s="1"/>
      <c r="QMK202" s="1"/>
      <c r="QML202" s="1"/>
      <c r="QMM202" s="1"/>
      <c r="QMN202" s="1"/>
      <c r="QMO202" s="1"/>
      <c r="QMP202" s="1"/>
      <c r="QMQ202" s="1"/>
      <c r="QMR202" s="1"/>
      <c r="QMS202" s="1"/>
      <c r="QMT202" s="1"/>
      <c r="QMU202" s="1"/>
      <c r="QMV202" s="1"/>
      <c r="QMW202" s="1"/>
      <c r="QMX202" s="1"/>
      <c r="QMY202" s="1"/>
      <c r="QMZ202" s="1"/>
      <c r="QNA202" s="1"/>
      <c r="QNB202" s="1"/>
      <c r="QNC202" s="1"/>
      <c r="QND202" s="1"/>
      <c r="QNE202" s="1"/>
      <c r="QNF202" s="1"/>
      <c r="QNG202" s="1"/>
      <c r="QNH202" s="1"/>
      <c r="QNI202" s="1"/>
      <c r="QNJ202" s="1"/>
      <c r="QNK202" s="1"/>
      <c r="QNL202" s="1"/>
      <c r="QNM202" s="1"/>
      <c r="QNN202" s="1"/>
      <c r="QNO202" s="1"/>
      <c r="QNP202" s="1"/>
      <c r="QNQ202" s="1"/>
      <c r="QNR202" s="1"/>
      <c r="QNS202" s="1"/>
      <c r="QNT202" s="1"/>
      <c r="QNU202" s="1"/>
      <c r="QNV202" s="1"/>
      <c r="QNW202" s="1"/>
      <c r="QNX202" s="1"/>
      <c r="QNY202" s="1"/>
      <c r="QNZ202" s="1"/>
      <c r="QOA202" s="1"/>
      <c r="QOB202" s="1"/>
      <c r="QOC202" s="1"/>
      <c r="QOD202" s="1"/>
      <c r="QOE202" s="1"/>
      <c r="QOF202" s="1"/>
      <c r="QOG202" s="1"/>
      <c r="QOH202" s="1"/>
      <c r="QOI202" s="1"/>
      <c r="QOJ202" s="1"/>
      <c r="QOK202" s="1"/>
      <c r="QOL202" s="1"/>
      <c r="QOM202" s="1"/>
      <c r="QON202" s="1"/>
      <c r="QOO202" s="1"/>
      <c r="QOP202" s="1"/>
      <c r="QOQ202" s="1"/>
      <c r="QOR202" s="1"/>
      <c r="QOS202" s="1"/>
      <c r="QOT202" s="1"/>
      <c r="QOU202" s="1"/>
      <c r="QOV202" s="1"/>
      <c r="QOW202" s="1"/>
      <c r="QOX202" s="1"/>
      <c r="QOY202" s="1"/>
      <c r="QOZ202" s="1"/>
      <c r="QPA202" s="1"/>
      <c r="QPB202" s="1"/>
      <c r="QPC202" s="1"/>
      <c r="QPD202" s="1"/>
      <c r="QPE202" s="1"/>
      <c r="QPF202" s="1"/>
      <c r="QPG202" s="1"/>
      <c r="QPH202" s="1"/>
      <c r="QPI202" s="1"/>
      <c r="QPJ202" s="1"/>
      <c r="QPK202" s="1"/>
      <c r="QPL202" s="1"/>
      <c r="QPM202" s="1"/>
      <c r="QPN202" s="1"/>
      <c r="QPO202" s="1"/>
      <c r="QPP202" s="1"/>
      <c r="QPQ202" s="1"/>
      <c r="QPR202" s="1"/>
      <c r="QPS202" s="1"/>
      <c r="QPT202" s="1"/>
      <c r="QPU202" s="1"/>
      <c r="QPV202" s="1"/>
      <c r="QPW202" s="1"/>
      <c r="QPX202" s="1"/>
      <c r="QPY202" s="1"/>
      <c r="QPZ202" s="1"/>
      <c r="QQA202" s="1"/>
      <c r="QQB202" s="1"/>
      <c r="QQC202" s="1"/>
      <c r="QQD202" s="1"/>
      <c r="QQE202" s="1"/>
      <c r="QQF202" s="1"/>
      <c r="QQG202" s="1"/>
      <c r="QQH202" s="1"/>
      <c r="QQI202" s="1"/>
      <c r="QQJ202" s="1"/>
      <c r="QQK202" s="1"/>
      <c r="QQL202" s="1"/>
      <c r="QQM202" s="1"/>
      <c r="QQN202" s="1"/>
      <c r="QQO202" s="1"/>
      <c r="QQP202" s="1"/>
      <c r="QQQ202" s="1"/>
      <c r="QQR202" s="1"/>
      <c r="QQS202" s="1"/>
      <c r="QQT202" s="1"/>
      <c r="QQU202" s="1"/>
      <c r="QQV202" s="1"/>
      <c r="QQW202" s="1"/>
      <c r="QQX202" s="1"/>
      <c r="QQY202" s="1"/>
      <c r="QQZ202" s="1"/>
      <c r="QRA202" s="1"/>
      <c r="QRB202" s="1"/>
      <c r="QRC202" s="1"/>
      <c r="QRD202" s="1"/>
      <c r="QRE202" s="1"/>
      <c r="QRF202" s="1"/>
      <c r="QRG202" s="1"/>
      <c r="QRH202" s="1"/>
      <c r="QRI202" s="1"/>
      <c r="QRJ202" s="1"/>
      <c r="QRK202" s="1"/>
      <c r="QRL202" s="1"/>
      <c r="QRM202" s="1"/>
      <c r="QRN202" s="1"/>
      <c r="QRO202" s="1"/>
      <c r="QRP202" s="1"/>
      <c r="QRQ202" s="1"/>
      <c r="QRR202" s="1"/>
      <c r="QRS202" s="1"/>
      <c r="QRT202" s="1"/>
      <c r="QRU202" s="1"/>
      <c r="QRV202" s="1"/>
      <c r="QRW202" s="1"/>
      <c r="QRX202" s="1"/>
      <c r="QRY202" s="1"/>
      <c r="QRZ202" s="1"/>
      <c r="QSA202" s="1"/>
      <c r="QSB202" s="1"/>
      <c r="QSC202" s="1"/>
      <c r="QSD202" s="1"/>
      <c r="QSE202" s="1"/>
      <c r="QSF202" s="1"/>
      <c r="QSG202" s="1"/>
      <c r="QSH202" s="1"/>
      <c r="QSI202" s="1"/>
      <c r="QSJ202" s="1"/>
      <c r="QSK202" s="1"/>
      <c r="QSL202" s="1"/>
      <c r="QSM202" s="1"/>
      <c r="QSN202" s="1"/>
      <c r="QSO202" s="1"/>
      <c r="QSP202" s="1"/>
      <c r="QSQ202" s="1"/>
      <c r="QSR202" s="1"/>
      <c r="QSS202" s="1"/>
      <c r="QST202" s="1"/>
      <c r="QSU202" s="1"/>
      <c r="QSV202" s="1"/>
      <c r="QSW202" s="1"/>
      <c r="QSX202" s="1"/>
      <c r="QSY202" s="1"/>
      <c r="QSZ202" s="1"/>
      <c r="QTA202" s="1"/>
      <c r="QTB202" s="1"/>
      <c r="QTC202" s="1"/>
      <c r="QTD202" s="1"/>
      <c r="QTE202" s="1"/>
      <c r="QTF202" s="1"/>
      <c r="QTG202" s="1"/>
      <c r="QTH202" s="1"/>
      <c r="QTI202" s="1"/>
      <c r="QTJ202" s="1"/>
      <c r="QTK202" s="1"/>
      <c r="QTL202" s="1"/>
      <c r="QTM202" s="1"/>
      <c r="QTN202" s="1"/>
      <c r="QTO202" s="1"/>
      <c r="QTP202" s="1"/>
      <c r="QTQ202" s="1"/>
      <c r="QTR202" s="1"/>
      <c r="QTS202" s="1"/>
      <c r="QTT202" s="1"/>
      <c r="QTU202" s="1"/>
      <c r="QTV202" s="1"/>
      <c r="QTW202" s="1"/>
      <c r="QTX202" s="1"/>
      <c r="QTY202" s="1"/>
      <c r="QTZ202" s="1"/>
      <c r="QUA202" s="1"/>
      <c r="QUB202" s="1"/>
      <c r="QUC202" s="1"/>
      <c r="QUD202" s="1"/>
      <c r="QUE202" s="1"/>
      <c r="QUF202" s="1"/>
      <c r="QUG202" s="1"/>
      <c r="QUH202" s="1"/>
      <c r="QUI202" s="1"/>
      <c r="QUJ202" s="1"/>
      <c r="QUK202" s="1"/>
      <c r="QUL202" s="1"/>
      <c r="QUM202" s="1"/>
      <c r="QUN202" s="1"/>
      <c r="QUO202" s="1"/>
      <c r="QUP202" s="1"/>
      <c r="QUQ202" s="1"/>
      <c r="QUR202" s="1"/>
      <c r="QUS202" s="1"/>
      <c r="QUT202" s="1"/>
      <c r="QUU202" s="1"/>
      <c r="QUV202" s="1"/>
      <c r="QUW202" s="1"/>
      <c r="QUX202" s="1"/>
      <c r="QUY202" s="1"/>
      <c r="QUZ202" s="1"/>
      <c r="QVA202" s="1"/>
      <c r="QVB202" s="1"/>
      <c r="QVC202" s="1"/>
      <c r="QVD202" s="1"/>
      <c r="QVE202" s="1"/>
      <c r="QVF202" s="1"/>
      <c r="QVG202" s="1"/>
      <c r="QVH202" s="1"/>
      <c r="QVI202" s="1"/>
      <c r="QVJ202" s="1"/>
      <c r="QVK202" s="1"/>
      <c r="QVL202" s="1"/>
      <c r="QVM202" s="1"/>
      <c r="QVN202" s="1"/>
      <c r="QVO202" s="1"/>
      <c r="QVP202" s="1"/>
      <c r="QVQ202" s="1"/>
      <c r="QVR202" s="1"/>
      <c r="QVS202" s="1"/>
      <c r="QVT202" s="1"/>
      <c r="QVU202" s="1"/>
      <c r="QVV202" s="1"/>
      <c r="QVW202" s="1"/>
      <c r="QVX202" s="1"/>
      <c r="QVY202" s="1"/>
      <c r="QVZ202" s="1"/>
      <c r="QWA202" s="1"/>
      <c r="QWB202" s="1"/>
      <c r="QWC202" s="1"/>
      <c r="QWD202" s="1"/>
      <c r="QWE202" s="1"/>
      <c r="QWF202" s="1"/>
      <c r="QWG202" s="1"/>
      <c r="QWH202" s="1"/>
      <c r="QWI202" s="1"/>
      <c r="QWJ202" s="1"/>
      <c r="QWK202" s="1"/>
      <c r="QWL202" s="1"/>
      <c r="QWM202" s="1"/>
      <c r="QWN202" s="1"/>
      <c r="QWO202" s="1"/>
      <c r="QWP202" s="1"/>
      <c r="QWQ202" s="1"/>
      <c r="QWR202" s="1"/>
      <c r="QWS202" s="1"/>
      <c r="QWT202" s="1"/>
      <c r="QWU202" s="1"/>
      <c r="QWV202" s="1"/>
      <c r="QWW202" s="1"/>
      <c r="QWX202" s="1"/>
      <c r="QWY202" s="1"/>
      <c r="QWZ202" s="1"/>
      <c r="QXA202" s="1"/>
      <c r="QXB202" s="1"/>
      <c r="QXC202" s="1"/>
      <c r="QXD202" s="1"/>
      <c r="QXE202" s="1"/>
      <c r="QXF202" s="1"/>
      <c r="QXG202" s="1"/>
      <c r="QXH202" s="1"/>
      <c r="QXI202" s="1"/>
      <c r="QXJ202" s="1"/>
      <c r="QXK202" s="1"/>
      <c r="QXL202" s="1"/>
      <c r="QXM202" s="1"/>
      <c r="QXN202" s="1"/>
      <c r="QXO202" s="1"/>
      <c r="QXP202" s="1"/>
      <c r="QXQ202" s="1"/>
      <c r="QXR202" s="1"/>
      <c r="QXS202" s="1"/>
      <c r="QXT202" s="1"/>
      <c r="QXU202" s="1"/>
      <c r="QXV202" s="1"/>
      <c r="QXW202" s="1"/>
      <c r="QXX202" s="1"/>
      <c r="QXY202" s="1"/>
      <c r="QXZ202" s="1"/>
      <c r="QYA202" s="1"/>
      <c r="QYB202" s="1"/>
      <c r="QYC202" s="1"/>
      <c r="QYD202" s="1"/>
      <c r="QYE202" s="1"/>
      <c r="QYF202" s="1"/>
      <c r="QYG202" s="1"/>
      <c r="QYH202" s="1"/>
      <c r="QYI202" s="1"/>
      <c r="QYJ202" s="1"/>
      <c r="QYK202" s="1"/>
      <c r="QYL202" s="1"/>
      <c r="QYM202" s="1"/>
      <c r="QYN202" s="1"/>
      <c r="QYO202" s="1"/>
      <c r="QYP202" s="1"/>
      <c r="QYQ202" s="1"/>
      <c r="QYR202" s="1"/>
      <c r="QYS202" s="1"/>
      <c r="QYT202" s="1"/>
      <c r="QYU202" s="1"/>
      <c r="QYV202" s="1"/>
      <c r="QYW202" s="1"/>
      <c r="QYX202" s="1"/>
      <c r="QYY202" s="1"/>
      <c r="QYZ202" s="1"/>
      <c r="QZA202" s="1"/>
      <c r="QZB202" s="1"/>
      <c r="QZC202" s="1"/>
      <c r="QZD202" s="1"/>
      <c r="QZE202" s="1"/>
      <c r="QZF202" s="1"/>
      <c r="QZG202" s="1"/>
      <c r="QZH202" s="1"/>
      <c r="QZI202" s="1"/>
      <c r="QZJ202" s="1"/>
      <c r="QZK202" s="1"/>
      <c r="QZL202" s="1"/>
      <c r="QZM202" s="1"/>
      <c r="QZN202" s="1"/>
      <c r="QZO202" s="1"/>
      <c r="QZP202" s="1"/>
      <c r="QZQ202" s="1"/>
      <c r="QZR202" s="1"/>
      <c r="QZS202" s="1"/>
      <c r="QZT202" s="1"/>
      <c r="QZU202" s="1"/>
      <c r="QZV202" s="1"/>
      <c r="QZW202" s="1"/>
      <c r="QZX202" s="1"/>
      <c r="QZY202" s="1"/>
      <c r="QZZ202" s="1"/>
      <c r="RAA202" s="1"/>
      <c r="RAB202" s="1"/>
      <c r="RAC202" s="1"/>
      <c r="RAD202" s="1"/>
      <c r="RAE202" s="1"/>
      <c r="RAF202" s="1"/>
      <c r="RAG202" s="1"/>
      <c r="RAH202" s="1"/>
      <c r="RAI202" s="1"/>
      <c r="RAJ202" s="1"/>
      <c r="RAK202" s="1"/>
      <c r="RAL202" s="1"/>
      <c r="RAM202" s="1"/>
      <c r="RAN202" s="1"/>
      <c r="RAO202" s="1"/>
      <c r="RAP202" s="1"/>
      <c r="RAQ202" s="1"/>
      <c r="RAR202" s="1"/>
      <c r="RAS202" s="1"/>
      <c r="RAT202" s="1"/>
      <c r="RAU202" s="1"/>
      <c r="RAV202" s="1"/>
      <c r="RAW202" s="1"/>
      <c r="RAX202" s="1"/>
      <c r="RAY202" s="1"/>
      <c r="RAZ202" s="1"/>
      <c r="RBA202" s="1"/>
      <c r="RBB202" s="1"/>
      <c r="RBC202" s="1"/>
      <c r="RBD202" s="1"/>
      <c r="RBE202" s="1"/>
      <c r="RBF202" s="1"/>
      <c r="RBG202" s="1"/>
      <c r="RBH202" s="1"/>
      <c r="RBI202" s="1"/>
      <c r="RBJ202" s="1"/>
      <c r="RBK202" s="1"/>
      <c r="RBL202" s="1"/>
      <c r="RBM202" s="1"/>
      <c r="RBN202" s="1"/>
      <c r="RBO202" s="1"/>
      <c r="RBP202" s="1"/>
      <c r="RBQ202" s="1"/>
      <c r="RBR202" s="1"/>
      <c r="RBS202" s="1"/>
      <c r="RBT202" s="1"/>
      <c r="RBU202" s="1"/>
      <c r="RBV202" s="1"/>
      <c r="RBW202" s="1"/>
      <c r="RBX202" s="1"/>
      <c r="RBY202" s="1"/>
      <c r="RBZ202" s="1"/>
      <c r="RCA202" s="1"/>
      <c r="RCB202" s="1"/>
      <c r="RCC202" s="1"/>
      <c r="RCD202" s="1"/>
      <c r="RCE202" s="1"/>
      <c r="RCF202" s="1"/>
      <c r="RCG202" s="1"/>
      <c r="RCH202" s="1"/>
      <c r="RCI202" s="1"/>
      <c r="RCJ202" s="1"/>
      <c r="RCK202" s="1"/>
      <c r="RCL202" s="1"/>
      <c r="RCM202" s="1"/>
      <c r="RCN202" s="1"/>
      <c r="RCO202" s="1"/>
      <c r="RCP202" s="1"/>
      <c r="RCQ202" s="1"/>
      <c r="RCR202" s="1"/>
      <c r="RCS202" s="1"/>
      <c r="RCT202" s="1"/>
      <c r="RCU202" s="1"/>
      <c r="RCV202" s="1"/>
      <c r="RCW202" s="1"/>
      <c r="RCX202" s="1"/>
      <c r="RCY202" s="1"/>
      <c r="RCZ202" s="1"/>
      <c r="RDA202" s="1"/>
      <c r="RDB202" s="1"/>
      <c r="RDC202" s="1"/>
      <c r="RDD202" s="1"/>
      <c r="RDE202" s="1"/>
      <c r="RDF202" s="1"/>
      <c r="RDG202" s="1"/>
      <c r="RDH202" s="1"/>
      <c r="RDI202" s="1"/>
      <c r="RDJ202" s="1"/>
      <c r="RDK202" s="1"/>
      <c r="RDL202" s="1"/>
      <c r="RDM202" s="1"/>
      <c r="RDN202" s="1"/>
      <c r="RDO202" s="1"/>
      <c r="RDP202" s="1"/>
      <c r="RDQ202" s="1"/>
      <c r="RDR202" s="1"/>
      <c r="RDS202" s="1"/>
      <c r="RDT202" s="1"/>
      <c r="RDU202" s="1"/>
      <c r="RDV202" s="1"/>
      <c r="RDW202" s="1"/>
      <c r="RDX202" s="1"/>
      <c r="RDY202" s="1"/>
      <c r="RDZ202" s="1"/>
      <c r="REA202" s="1"/>
      <c r="REB202" s="1"/>
      <c r="REC202" s="1"/>
      <c r="RED202" s="1"/>
      <c r="REE202" s="1"/>
      <c r="REF202" s="1"/>
      <c r="REG202" s="1"/>
      <c r="REH202" s="1"/>
      <c r="REI202" s="1"/>
      <c r="REJ202" s="1"/>
      <c r="REK202" s="1"/>
      <c r="REL202" s="1"/>
      <c r="REM202" s="1"/>
      <c r="REN202" s="1"/>
      <c r="REO202" s="1"/>
      <c r="REP202" s="1"/>
      <c r="REQ202" s="1"/>
      <c r="RER202" s="1"/>
      <c r="RES202" s="1"/>
      <c r="RET202" s="1"/>
      <c r="REU202" s="1"/>
      <c r="REV202" s="1"/>
      <c r="REW202" s="1"/>
      <c r="REX202" s="1"/>
      <c r="REY202" s="1"/>
      <c r="REZ202" s="1"/>
      <c r="RFA202" s="1"/>
      <c r="RFB202" s="1"/>
      <c r="RFC202" s="1"/>
      <c r="RFD202" s="1"/>
      <c r="RFE202" s="1"/>
      <c r="RFF202" s="1"/>
      <c r="RFG202" s="1"/>
      <c r="RFH202" s="1"/>
      <c r="RFI202" s="1"/>
      <c r="RFJ202" s="1"/>
      <c r="RFK202" s="1"/>
      <c r="RFL202" s="1"/>
      <c r="RFM202" s="1"/>
      <c r="RFN202" s="1"/>
      <c r="RFO202" s="1"/>
      <c r="RFP202" s="1"/>
      <c r="RFQ202" s="1"/>
      <c r="RFR202" s="1"/>
      <c r="RFS202" s="1"/>
      <c r="RFT202" s="1"/>
      <c r="RFU202" s="1"/>
      <c r="RFV202" s="1"/>
      <c r="RFW202" s="1"/>
      <c r="RFX202" s="1"/>
      <c r="RFY202" s="1"/>
      <c r="RFZ202" s="1"/>
      <c r="RGA202" s="1"/>
      <c r="RGB202" s="1"/>
      <c r="RGC202" s="1"/>
      <c r="RGD202" s="1"/>
      <c r="RGE202" s="1"/>
      <c r="RGF202" s="1"/>
      <c r="RGG202" s="1"/>
      <c r="RGH202" s="1"/>
      <c r="RGI202" s="1"/>
      <c r="RGJ202" s="1"/>
      <c r="RGK202" s="1"/>
      <c r="RGL202" s="1"/>
      <c r="RGM202" s="1"/>
      <c r="RGN202" s="1"/>
      <c r="RGO202" s="1"/>
      <c r="RGP202" s="1"/>
      <c r="RGQ202" s="1"/>
      <c r="RGR202" s="1"/>
      <c r="RGS202" s="1"/>
      <c r="RGT202" s="1"/>
      <c r="RGU202" s="1"/>
      <c r="RGV202" s="1"/>
      <c r="RGW202" s="1"/>
      <c r="RGX202" s="1"/>
      <c r="RGY202" s="1"/>
      <c r="RGZ202" s="1"/>
      <c r="RHA202" s="1"/>
      <c r="RHB202" s="1"/>
      <c r="RHC202" s="1"/>
      <c r="RHD202" s="1"/>
      <c r="RHE202" s="1"/>
      <c r="RHF202" s="1"/>
      <c r="RHG202" s="1"/>
      <c r="RHH202" s="1"/>
      <c r="RHI202" s="1"/>
      <c r="RHJ202" s="1"/>
      <c r="RHK202" s="1"/>
      <c r="RHL202" s="1"/>
      <c r="RHM202" s="1"/>
      <c r="RHN202" s="1"/>
      <c r="RHO202" s="1"/>
      <c r="RHP202" s="1"/>
      <c r="RHQ202" s="1"/>
      <c r="RHR202" s="1"/>
      <c r="RHS202" s="1"/>
      <c r="RHT202" s="1"/>
      <c r="RHU202" s="1"/>
      <c r="RHV202" s="1"/>
      <c r="RHW202" s="1"/>
      <c r="RHX202" s="1"/>
      <c r="RHY202" s="1"/>
      <c r="RHZ202" s="1"/>
      <c r="RIA202" s="1"/>
      <c r="RIB202" s="1"/>
      <c r="RIC202" s="1"/>
      <c r="RID202" s="1"/>
      <c r="RIE202" s="1"/>
      <c r="RIF202" s="1"/>
      <c r="RIG202" s="1"/>
      <c r="RIH202" s="1"/>
      <c r="RII202" s="1"/>
      <c r="RIJ202" s="1"/>
      <c r="RIK202" s="1"/>
      <c r="RIL202" s="1"/>
      <c r="RIM202" s="1"/>
      <c r="RIN202" s="1"/>
      <c r="RIO202" s="1"/>
      <c r="RIP202" s="1"/>
      <c r="RIQ202" s="1"/>
      <c r="RIR202" s="1"/>
      <c r="RIS202" s="1"/>
      <c r="RIT202" s="1"/>
      <c r="RIU202" s="1"/>
      <c r="RIV202" s="1"/>
      <c r="RIW202" s="1"/>
      <c r="RIX202" s="1"/>
      <c r="RIY202" s="1"/>
      <c r="RIZ202" s="1"/>
      <c r="RJA202" s="1"/>
      <c r="RJB202" s="1"/>
      <c r="RJC202" s="1"/>
      <c r="RJD202" s="1"/>
      <c r="RJE202" s="1"/>
      <c r="RJF202" s="1"/>
      <c r="RJG202" s="1"/>
      <c r="RJH202" s="1"/>
      <c r="RJI202" s="1"/>
      <c r="RJJ202" s="1"/>
      <c r="RJK202" s="1"/>
      <c r="RJL202" s="1"/>
      <c r="RJM202" s="1"/>
      <c r="RJN202" s="1"/>
      <c r="RJO202" s="1"/>
      <c r="RJP202" s="1"/>
      <c r="RJQ202" s="1"/>
      <c r="RJR202" s="1"/>
      <c r="RJS202" s="1"/>
      <c r="RJT202" s="1"/>
      <c r="RJU202" s="1"/>
      <c r="RJV202" s="1"/>
      <c r="RJW202" s="1"/>
      <c r="RJX202" s="1"/>
      <c r="RJY202" s="1"/>
      <c r="RJZ202" s="1"/>
      <c r="RKA202" s="1"/>
      <c r="RKB202" s="1"/>
      <c r="RKC202" s="1"/>
      <c r="RKD202" s="1"/>
      <c r="RKE202" s="1"/>
      <c r="RKF202" s="1"/>
      <c r="RKG202" s="1"/>
      <c r="RKH202" s="1"/>
      <c r="RKI202" s="1"/>
      <c r="RKJ202" s="1"/>
      <c r="RKK202" s="1"/>
      <c r="RKL202" s="1"/>
      <c r="RKM202" s="1"/>
      <c r="RKN202" s="1"/>
      <c r="RKO202" s="1"/>
      <c r="RKP202" s="1"/>
      <c r="RKQ202" s="1"/>
      <c r="RKR202" s="1"/>
      <c r="RKS202" s="1"/>
      <c r="RKT202" s="1"/>
      <c r="RKU202" s="1"/>
      <c r="RKV202" s="1"/>
      <c r="RKW202" s="1"/>
      <c r="RKX202" s="1"/>
      <c r="RKY202" s="1"/>
      <c r="RKZ202" s="1"/>
      <c r="RLA202" s="1"/>
      <c r="RLB202" s="1"/>
      <c r="RLC202" s="1"/>
      <c r="RLD202" s="1"/>
      <c r="RLE202" s="1"/>
      <c r="RLF202" s="1"/>
      <c r="RLG202" s="1"/>
      <c r="RLH202" s="1"/>
      <c r="RLI202" s="1"/>
      <c r="RLJ202" s="1"/>
      <c r="RLK202" s="1"/>
      <c r="RLL202" s="1"/>
      <c r="RLM202" s="1"/>
      <c r="RLN202" s="1"/>
      <c r="RLO202" s="1"/>
      <c r="RLP202" s="1"/>
      <c r="RLQ202" s="1"/>
      <c r="RLR202" s="1"/>
      <c r="RLS202" s="1"/>
      <c r="RLT202" s="1"/>
      <c r="RLU202" s="1"/>
      <c r="RLV202" s="1"/>
      <c r="RLW202" s="1"/>
      <c r="RLX202" s="1"/>
      <c r="RLY202" s="1"/>
      <c r="RLZ202" s="1"/>
      <c r="RMA202" s="1"/>
      <c r="RMB202" s="1"/>
      <c r="RMC202" s="1"/>
      <c r="RMD202" s="1"/>
      <c r="RME202" s="1"/>
      <c r="RMF202" s="1"/>
      <c r="RMG202" s="1"/>
      <c r="RMH202" s="1"/>
      <c r="RMI202" s="1"/>
      <c r="RMJ202" s="1"/>
      <c r="RMK202" s="1"/>
      <c r="RML202" s="1"/>
      <c r="RMM202" s="1"/>
      <c r="RMN202" s="1"/>
      <c r="RMO202" s="1"/>
      <c r="RMP202" s="1"/>
      <c r="RMQ202" s="1"/>
      <c r="RMR202" s="1"/>
      <c r="RMS202" s="1"/>
      <c r="RMT202" s="1"/>
      <c r="RMU202" s="1"/>
      <c r="RMV202" s="1"/>
      <c r="RMW202" s="1"/>
      <c r="RMX202" s="1"/>
      <c r="RMY202" s="1"/>
      <c r="RMZ202" s="1"/>
      <c r="RNA202" s="1"/>
      <c r="RNB202" s="1"/>
      <c r="RNC202" s="1"/>
      <c r="RND202" s="1"/>
      <c r="RNE202" s="1"/>
      <c r="RNF202" s="1"/>
      <c r="RNG202" s="1"/>
      <c r="RNH202" s="1"/>
      <c r="RNI202" s="1"/>
      <c r="RNJ202" s="1"/>
      <c r="RNK202" s="1"/>
      <c r="RNL202" s="1"/>
      <c r="RNM202" s="1"/>
      <c r="RNN202" s="1"/>
      <c r="RNO202" s="1"/>
      <c r="RNP202" s="1"/>
      <c r="RNQ202" s="1"/>
      <c r="RNR202" s="1"/>
      <c r="RNS202" s="1"/>
      <c r="RNT202" s="1"/>
      <c r="RNU202" s="1"/>
      <c r="RNV202" s="1"/>
      <c r="RNW202" s="1"/>
      <c r="RNX202" s="1"/>
      <c r="RNY202" s="1"/>
      <c r="RNZ202" s="1"/>
      <c r="ROA202" s="1"/>
      <c r="ROB202" s="1"/>
      <c r="ROC202" s="1"/>
      <c r="ROD202" s="1"/>
      <c r="ROE202" s="1"/>
      <c r="ROF202" s="1"/>
      <c r="ROG202" s="1"/>
      <c r="ROH202" s="1"/>
      <c r="ROI202" s="1"/>
      <c r="ROJ202" s="1"/>
      <c r="ROK202" s="1"/>
      <c r="ROL202" s="1"/>
      <c r="ROM202" s="1"/>
      <c r="RON202" s="1"/>
      <c r="ROO202" s="1"/>
      <c r="ROP202" s="1"/>
      <c r="ROQ202" s="1"/>
      <c r="ROR202" s="1"/>
      <c r="ROS202" s="1"/>
      <c r="ROT202" s="1"/>
      <c r="ROU202" s="1"/>
      <c r="ROV202" s="1"/>
      <c r="ROW202" s="1"/>
      <c r="ROX202" s="1"/>
      <c r="ROY202" s="1"/>
      <c r="ROZ202" s="1"/>
      <c r="RPA202" s="1"/>
      <c r="RPB202" s="1"/>
      <c r="RPC202" s="1"/>
      <c r="RPD202" s="1"/>
      <c r="RPE202" s="1"/>
      <c r="RPF202" s="1"/>
      <c r="RPG202" s="1"/>
      <c r="RPH202" s="1"/>
      <c r="RPI202" s="1"/>
      <c r="RPJ202" s="1"/>
      <c r="RPK202" s="1"/>
      <c r="RPL202" s="1"/>
      <c r="RPM202" s="1"/>
      <c r="RPN202" s="1"/>
      <c r="RPO202" s="1"/>
      <c r="RPP202" s="1"/>
      <c r="RPQ202" s="1"/>
      <c r="RPR202" s="1"/>
      <c r="RPS202" s="1"/>
      <c r="RPT202" s="1"/>
      <c r="RPU202" s="1"/>
      <c r="RPV202" s="1"/>
      <c r="RPW202" s="1"/>
      <c r="RPX202" s="1"/>
      <c r="RPY202" s="1"/>
      <c r="RPZ202" s="1"/>
      <c r="RQA202" s="1"/>
      <c r="RQB202" s="1"/>
      <c r="RQC202" s="1"/>
      <c r="RQD202" s="1"/>
      <c r="RQE202" s="1"/>
      <c r="RQF202" s="1"/>
      <c r="RQG202" s="1"/>
      <c r="RQH202" s="1"/>
      <c r="RQI202" s="1"/>
      <c r="RQJ202" s="1"/>
      <c r="RQK202" s="1"/>
      <c r="RQL202" s="1"/>
      <c r="RQM202" s="1"/>
      <c r="RQN202" s="1"/>
      <c r="RQO202" s="1"/>
      <c r="RQP202" s="1"/>
      <c r="RQQ202" s="1"/>
      <c r="RQR202" s="1"/>
      <c r="RQS202" s="1"/>
      <c r="RQT202" s="1"/>
      <c r="RQU202" s="1"/>
      <c r="RQV202" s="1"/>
      <c r="RQW202" s="1"/>
      <c r="RQX202" s="1"/>
      <c r="RQY202" s="1"/>
      <c r="RQZ202" s="1"/>
      <c r="RRA202" s="1"/>
      <c r="RRB202" s="1"/>
      <c r="RRC202" s="1"/>
      <c r="RRD202" s="1"/>
      <c r="RRE202" s="1"/>
      <c r="RRF202" s="1"/>
      <c r="RRG202" s="1"/>
      <c r="RRH202" s="1"/>
      <c r="RRI202" s="1"/>
      <c r="RRJ202" s="1"/>
      <c r="RRK202" s="1"/>
      <c r="RRL202" s="1"/>
      <c r="RRM202" s="1"/>
      <c r="RRN202" s="1"/>
      <c r="RRO202" s="1"/>
      <c r="RRP202" s="1"/>
      <c r="RRQ202" s="1"/>
      <c r="RRR202" s="1"/>
      <c r="RRS202" s="1"/>
      <c r="RRT202" s="1"/>
      <c r="RRU202" s="1"/>
      <c r="RRV202" s="1"/>
      <c r="RRW202" s="1"/>
      <c r="RRX202" s="1"/>
      <c r="RRY202" s="1"/>
      <c r="RRZ202" s="1"/>
      <c r="RSA202" s="1"/>
      <c r="RSB202" s="1"/>
      <c r="RSC202" s="1"/>
      <c r="RSD202" s="1"/>
      <c r="RSE202" s="1"/>
      <c r="RSF202" s="1"/>
      <c r="RSG202" s="1"/>
      <c r="RSH202" s="1"/>
      <c r="RSI202" s="1"/>
      <c r="RSJ202" s="1"/>
      <c r="RSK202" s="1"/>
      <c r="RSL202" s="1"/>
      <c r="RSM202" s="1"/>
      <c r="RSN202" s="1"/>
      <c r="RSO202" s="1"/>
      <c r="RSP202" s="1"/>
      <c r="RSQ202" s="1"/>
      <c r="RSR202" s="1"/>
      <c r="RSS202" s="1"/>
      <c r="RST202" s="1"/>
      <c r="RSU202" s="1"/>
      <c r="RSV202" s="1"/>
      <c r="RSW202" s="1"/>
      <c r="RSX202" s="1"/>
      <c r="RSY202" s="1"/>
      <c r="RSZ202" s="1"/>
      <c r="RTA202" s="1"/>
      <c r="RTB202" s="1"/>
      <c r="RTC202" s="1"/>
      <c r="RTD202" s="1"/>
      <c r="RTE202" s="1"/>
      <c r="RTF202" s="1"/>
      <c r="RTG202" s="1"/>
      <c r="RTH202" s="1"/>
      <c r="RTI202" s="1"/>
      <c r="RTJ202" s="1"/>
      <c r="RTK202" s="1"/>
      <c r="RTL202" s="1"/>
      <c r="RTM202" s="1"/>
      <c r="RTN202" s="1"/>
      <c r="RTO202" s="1"/>
      <c r="RTP202" s="1"/>
      <c r="RTQ202" s="1"/>
      <c r="RTR202" s="1"/>
      <c r="RTS202" s="1"/>
      <c r="RTT202" s="1"/>
      <c r="RTU202" s="1"/>
      <c r="RTV202" s="1"/>
      <c r="RTW202" s="1"/>
      <c r="RTX202" s="1"/>
      <c r="RTY202" s="1"/>
      <c r="RTZ202" s="1"/>
      <c r="RUA202" s="1"/>
      <c r="RUB202" s="1"/>
      <c r="RUC202" s="1"/>
      <c r="RUD202" s="1"/>
      <c r="RUE202" s="1"/>
      <c r="RUF202" s="1"/>
      <c r="RUG202" s="1"/>
      <c r="RUH202" s="1"/>
      <c r="RUI202" s="1"/>
      <c r="RUJ202" s="1"/>
      <c r="RUK202" s="1"/>
      <c r="RUL202" s="1"/>
      <c r="RUM202" s="1"/>
      <c r="RUN202" s="1"/>
      <c r="RUO202" s="1"/>
      <c r="RUP202" s="1"/>
      <c r="RUQ202" s="1"/>
      <c r="RUR202" s="1"/>
      <c r="RUS202" s="1"/>
      <c r="RUT202" s="1"/>
      <c r="RUU202" s="1"/>
      <c r="RUV202" s="1"/>
      <c r="RUW202" s="1"/>
      <c r="RUX202" s="1"/>
      <c r="RUY202" s="1"/>
      <c r="RUZ202" s="1"/>
      <c r="RVA202" s="1"/>
      <c r="RVB202" s="1"/>
      <c r="RVC202" s="1"/>
      <c r="RVD202" s="1"/>
      <c r="RVE202" s="1"/>
      <c r="RVF202" s="1"/>
      <c r="RVG202" s="1"/>
      <c r="RVH202" s="1"/>
      <c r="RVI202" s="1"/>
      <c r="RVJ202" s="1"/>
      <c r="RVK202" s="1"/>
      <c r="RVL202" s="1"/>
      <c r="RVM202" s="1"/>
      <c r="RVN202" s="1"/>
      <c r="RVO202" s="1"/>
      <c r="RVP202" s="1"/>
      <c r="RVQ202" s="1"/>
      <c r="RVR202" s="1"/>
      <c r="RVS202" s="1"/>
      <c r="RVT202" s="1"/>
      <c r="RVU202" s="1"/>
      <c r="RVV202" s="1"/>
      <c r="RVW202" s="1"/>
      <c r="RVX202" s="1"/>
      <c r="RVY202" s="1"/>
      <c r="RVZ202" s="1"/>
      <c r="RWA202" s="1"/>
      <c r="RWB202" s="1"/>
      <c r="RWC202" s="1"/>
      <c r="RWD202" s="1"/>
      <c r="RWE202" s="1"/>
      <c r="RWF202" s="1"/>
      <c r="RWG202" s="1"/>
      <c r="RWH202" s="1"/>
      <c r="RWI202" s="1"/>
      <c r="RWJ202" s="1"/>
      <c r="RWK202" s="1"/>
      <c r="RWL202" s="1"/>
      <c r="RWM202" s="1"/>
      <c r="RWN202" s="1"/>
      <c r="RWO202" s="1"/>
      <c r="RWP202" s="1"/>
      <c r="RWQ202" s="1"/>
      <c r="RWR202" s="1"/>
      <c r="RWS202" s="1"/>
      <c r="RWT202" s="1"/>
      <c r="RWU202" s="1"/>
      <c r="RWV202" s="1"/>
      <c r="RWW202" s="1"/>
      <c r="RWX202" s="1"/>
      <c r="RWY202" s="1"/>
      <c r="RWZ202" s="1"/>
      <c r="RXA202" s="1"/>
      <c r="RXB202" s="1"/>
      <c r="RXC202" s="1"/>
      <c r="RXD202" s="1"/>
      <c r="RXE202" s="1"/>
      <c r="RXF202" s="1"/>
      <c r="RXG202" s="1"/>
      <c r="RXH202" s="1"/>
      <c r="RXI202" s="1"/>
      <c r="RXJ202" s="1"/>
      <c r="RXK202" s="1"/>
      <c r="RXL202" s="1"/>
      <c r="RXM202" s="1"/>
      <c r="RXN202" s="1"/>
      <c r="RXO202" s="1"/>
      <c r="RXP202" s="1"/>
      <c r="RXQ202" s="1"/>
      <c r="RXR202" s="1"/>
      <c r="RXS202" s="1"/>
      <c r="RXT202" s="1"/>
      <c r="RXU202" s="1"/>
      <c r="RXV202" s="1"/>
      <c r="RXW202" s="1"/>
      <c r="RXX202" s="1"/>
      <c r="RXY202" s="1"/>
      <c r="RXZ202" s="1"/>
      <c r="RYA202" s="1"/>
      <c r="RYB202" s="1"/>
      <c r="RYC202" s="1"/>
      <c r="RYD202" s="1"/>
      <c r="RYE202" s="1"/>
      <c r="RYF202" s="1"/>
      <c r="RYG202" s="1"/>
      <c r="RYH202" s="1"/>
      <c r="RYI202" s="1"/>
      <c r="RYJ202" s="1"/>
      <c r="RYK202" s="1"/>
      <c r="RYL202" s="1"/>
      <c r="RYM202" s="1"/>
      <c r="RYN202" s="1"/>
      <c r="RYO202" s="1"/>
      <c r="RYP202" s="1"/>
      <c r="RYQ202" s="1"/>
      <c r="RYR202" s="1"/>
      <c r="RYS202" s="1"/>
      <c r="RYT202" s="1"/>
      <c r="RYU202" s="1"/>
      <c r="RYV202" s="1"/>
      <c r="RYW202" s="1"/>
      <c r="RYX202" s="1"/>
      <c r="RYY202" s="1"/>
      <c r="RYZ202" s="1"/>
      <c r="RZA202" s="1"/>
      <c r="RZB202" s="1"/>
      <c r="RZC202" s="1"/>
      <c r="RZD202" s="1"/>
      <c r="RZE202" s="1"/>
      <c r="RZF202" s="1"/>
      <c r="RZG202" s="1"/>
      <c r="RZH202" s="1"/>
      <c r="RZI202" s="1"/>
      <c r="RZJ202" s="1"/>
      <c r="RZK202" s="1"/>
      <c r="RZL202" s="1"/>
      <c r="RZM202" s="1"/>
      <c r="RZN202" s="1"/>
      <c r="RZO202" s="1"/>
      <c r="RZP202" s="1"/>
      <c r="RZQ202" s="1"/>
      <c r="RZR202" s="1"/>
      <c r="RZS202" s="1"/>
      <c r="RZT202" s="1"/>
      <c r="RZU202" s="1"/>
      <c r="RZV202" s="1"/>
      <c r="RZW202" s="1"/>
      <c r="RZX202" s="1"/>
      <c r="RZY202" s="1"/>
      <c r="RZZ202" s="1"/>
      <c r="SAA202" s="1"/>
      <c r="SAB202" s="1"/>
      <c r="SAC202" s="1"/>
      <c r="SAD202" s="1"/>
      <c r="SAE202" s="1"/>
      <c r="SAF202" s="1"/>
      <c r="SAG202" s="1"/>
      <c r="SAH202" s="1"/>
      <c r="SAI202" s="1"/>
      <c r="SAJ202" s="1"/>
      <c r="SAK202" s="1"/>
      <c r="SAL202" s="1"/>
      <c r="SAM202" s="1"/>
      <c r="SAN202" s="1"/>
      <c r="SAO202" s="1"/>
      <c r="SAP202" s="1"/>
      <c r="SAQ202" s="1"/>
      <c r="SAR202" s="1"/>
      <c r="SAS202" s="1"/>
      <c r="SAT202" s="1"/>
      <c r="SAU202" s="1"/>
      <c r="SAV202" s="1"/>
      <c r="SAW202" s="1"/>
      <c r="SAX202" s="1"/>
      <c r="SAY202" s="1"/>
      <c r="SAZ202" s="1"/>
      <c r="SBA202" s="1"/>
      <c r="SBB202" s="1"/>
      <c r="SBC202" s="1"/>
      <c r="SBD202" s="1"/>
      <c r="SBE202" s="1"/>
      <c r="SBF202" s="1"/>
      <c r="SBG202" s="1"/>
      <c r="SBH202" s="1"/>
      <c r="SBI202" s="1"/>
      <c r="SBJ202" s="1"/>
      <c r="SBK202" s="1"/>
      <c r="SBL202" s="1"/>
      <c r="SBM202" s="1"/>
      <c r="SBN202" s="1"/>
      <c r="SBO202" s="1"/>
      <c r="SBP202" s="1"/>
      <c r="SBQ202" s="1"/>
      <c r="SBR202" s="1"/>
      <c r="SBS202" s="1"/>
      <c r="SBT202" s="1"/>
      <c r="SBU202" s="1"/>
      <c r="SBV202" s="1"/>
      <c r="SBW202" s="1"/>
      <c r="SBX202" s="1"/>
      <c r="SBY202" s="1"/>
      <c r="SBZ202" s="1"/>
      <c r="SCA202" s="1"/>
      <c r="SCB202" s="1"/>
      <c r="SCC202" s="1"/>
      <c r="SCD202" s="1"/>
      <c r="SCE202" s="1"/>
      <c r="SCF202" s="1"/>
      <c r="SCG202" s="1"/>
      <c r="SCH202" s="1"/>
      <c r="SCI202" s="1"/>
      <c r="SCJ202" s="1"/>
      <c r="SCK202" s="1"/>
      <c r="SCL202" s="1"/>
      <c r="SCM202" s="1"/>
      <c r="SCN202" s="1"/>
      <c r="SCO202" s="1"/>
      <c r="SCP202" s="1"/>
      <c r="SCQ202" s="1"/>
      <c r="SCR202" s="1"/>
      <c r="SCS202" s="1"/>
      <c r="SCT202" s="1"/>
      <c r="SCU202" s="1"/>
      <c r="SCV202" s="1"/>
      <c r="SCW202" s="1"/>
      <c r="SCX202" s="1"/>
      <c r="SCY202" s="1"/>
      <c r="SCZ202" s="1"/>
      <c r="SDA202" s="1"/>
      <c r="SDB202" s="1"/>
      <c r="SDC202" s="1"/>
      <c r="SDD202" s="1"/>
      <c r="SDE202" s="1"/>
      <c r="SDF202" s="1"/>
      <c r="SDG202" s="1"/>
      <c r="SDH202" s="1"/>
      <c r="SDI202" s="1"/>
      <c r="SDJ202" s="1"/>
      <c r="SDK202" s="1"/>
      <c r="SDL202" s="1"/>
      <c r="SDM202" s="1"/>
      <c r="SDN202" s="1"/>
      <c r="SDO202" s="1"/>
      <c r="SDP202" s="1"/>
      <c r="SDQ202" s="1"/>
      <c r="SDR202" s="1"/>
      <c r="SDS202" s="1"/>
      <c r="SDT202" s="1"/>
      <c r="SDU202" s="1"/>
      <c r="SDV202" s="1"/>
      <c r="SDW202" s="1"/>
      <c r="SDX202" s="1"/>
      <c r="SDY202" s="1"/>
      <c r="SDZ202" s="1"/>
      <c r="SEA202" s="1"/>
      <c r="SEB202" s="1"/>
      <c r="SEC202" s="1"/>
      <c r="SED202" s="1"/>
      <c r="SEE202" s="1"/>
      <c r="SEF202" s="1"/>
      <c r="SEG202" s="1"/>
      <c r="SEH202" s="1"/>
      <c r="SEI202" s="1"/>
      <c r="SEJ202" s="1"/>
      <c r="SEK202" s="1"/>
      <c r="SEL202" s="1"/>
      <c r="SEM202" s="1"/>
      <c r="SEN202" s="1"/>
      <c r="SEO202" s="1"/>
      <c r="SEP202" s="1"/>
      <c r="SEQ202" s="1"/>
      <c r="SER202" s="1"/>
      <c r="SES202" s="1"/>
      <c r="SET202" s="1"/>
      <c r="SEU202" s="1"/>
      <c r="SEV202" s="1"/>
      <c r="SEW202" s="1"/>
      <c r="SEX202" s="1"/>
      <c r="SEY202" s="1"/>
      <c r="SEZ202" s="1"/>
      <c r="SFA202" s="1"/>
      <c r="SFB202" s="1"/>
      <c r="SFC202" s="1"/>
      <c r="SFD202" s="1"/>
      <c r="SFE202" s="1"/>
      <c r="SFF202" s="1"/>
      <c r="SFG202" s="1"/>
      <c r="SFH202" s="1"/>
      <c r="SFI202" s="1"/>
      <c r="SFJ202" s="1"/>
      <c r="SFK202" s="1"/>
      <c r="SFL202" s="1"/>
      <c r="SFM202" s="1"/>
      <c r="SFN202" s="1"/>
      <c r="SFO202" s="1"/>
      <c r="SFP202" s="1"/>
      <c r="SFQ202" s="1"/>
      <c r="SFR202" s="1"/>
      <c r="SFS202" s="1"/>
      <c r="SFT202" s="1"/>
      <c r="SFU202" s="1"/>
      <c r="SFV202" s="1"/>
      <c r="SFW202" s="1"/>
      <c r="SFX202" s="1"/>
      <c r="SFY202" s="1"/>
      <c r="SFZ202" s="1"/>
      <c r="SGA202" s="1"/>
      <c r="SGB202" s="1"/>
      <c r="SGC202" s="1"/>
      <c r="SGD202" s="1"/>
      <c r="SGE202" s="1"/>
      <c r="SGF202" s="1"/>
      <c r="SGG202" s="1"/>
      <c r="SGH202" s="1"/>
      <c r="SGI202" s="1"/>
      <c r="SGJ202" s="1"/>
      <c r="SGK202" s="1"/>
      <c r="SGL202" s="1"/>
      <c r="SGM202" s="1"/>
      <c r="SGN202" s="1"/>
      <c r="SGO202" s="1"/>
      <c r="SGP202" s="1"/>
      <c r="SGQ202" s="1"/>
      <c r="SGR202" s="1"/>
      <c r="SGS202" s="1"/>
      <c r="SGT202" s="1"/>
      <c r="SGU202" s="1"/>
      <c r="SGV202" s="1"/>
      <c r="SGW202" s="1"/>
      <c r="SGX202" s="1"/>
      <c r="SGY202" s="1"/>
      <c r="SGZ202" s="1"/>
      <c r="SHA202" s="1"/>
      <c r="SHB202" s="1"/>
      <c r="SHC202" s="1"/>
      <c r="SHD202" s="1"/>
      <c r="SHE202" s="1"/>
      <c r="SHF202" s="1"/>
      <c r="SHG202" s="1"/>
      <c r="SHH202" s="1"/>
      <c r="SHI202" s="1"/>
      <c r="SHJ202" s="1"/>
      <c r="SHK202" s="1"/>
      <c r="SHL202" s="1"/>
      <c r="SHM202" s="1"/>
      <c r="SHN202" s="1"/>
      <c r="SHO202" s="1"/>
      <c r="SHP202" s="1"/>
      <c r="SHQ202" s="1"/>
      <c r="SHR202" s="1"/>
      <c r="SHS202" s="1"/>
      <c r="SHT202" s="1"/>
      <c r="SHU202" s="1"/>
      <c r="SHV202" s="1"/>
      <c r="SHW202" s="1"/>
      <c r="SHX202" s="1"/>
      <c r="SHY202" s="1"/>
      <c r="SHZ202" s="1"/>
      <c r="SIA202" s="1"/>
      <c r="SIB202" s="1"/>
      <c r="SIC202" s="1"/>
      <c r="SID202" s="1"/>
      <c r="SIE202" s="1"/>
      <c r="SIF202" s="1"/>
      <c r="SIG202" s="1"/>
      <c r="SIH202" s="1"/>
      <c r="SII202" s="1"/>
      <c r="SIJ202" s="1"/>
      <c r="SIK202" s="1"/>
      <c r="SIL202" s="1"/>
      <c r="SIM202" s="1"/>
      <c r="SIN202" s="1"/>
      <c r="SIO202" s="1"/>
      <c r="SIP202" s="1"/>
      <c r="SIQ202" s="1"/>
      <c r="SIR202" s="1"/>
      <c r="SIS202" s="1"/>
      <c r="SIT202" s="1"/>
      <c r="SIU202" s="1"/>
      <c r="SIV202" s="1"/>
      <c r="SIW202" s="1"/>
      <c r="SIX202" s="1"/>
      <c r="SIY202" s="1"/>
      <c r="SIZ202" s="1"/>
      <c r="SJA202" s="1"/>
      <c r="SJB202" s="1"/>
      <c r="SJC202" s="1"/>
      <c r="SJD202" s="1"/>
      <c r="SJE202" s="1"/>
      <c r="SJF202" s="1"/>
      <c r="SJG202" s="1"/>
      <c r="SJH202" s="1"/>
      <c r="SJI202" s="1"/>
      <c r="SJJ202" s="1"/>
      <c r="SJK202" s="1"/>
      <c r="SJL202" s="1"/>
      <c r="SJM202" s="1"/>
      <c r="SJN202" s="1"/>
      <c r="SJO202" s="1"/>
      <c r="SJP202" s="1"/>
      <c r="SJQ202" s="1"/>
      <c r="SJR202" s="1"/>
      <c r="SJS202" s="1"/>
      <c r="SJT202" s="1"/>
      <c r="SJU202" s="1"/>
      <c r="SJV202" s="1"/>
      <c r="SJW202" s="1"/>
      <c r="SJX202" s="1"/>
      <c r="SJY202" s="1"/>
      <c r="SJZ202" s="1"/>
      <c r="SKA202" s="1"/>
      <c r="SKB202" s="1"/>
      <c r="SKC202" s="1"/>
      <c r="SKD202" s="1"/>
      <c r="SKE202" s="1"/>
      <c r="SKF202" s="1"/>
      <c r="SKG202" s="1"/>
      <c r="SKH202" s="1"/>
      <c r="SKI202" s="1"/>
      <c r="SKJ202" s="1"/>
      <c r="SKK202" s="1"/>
      <c r="SKL202" s="1"/>
      <c r="SKM202" s="1"/>
      <c r="SKN202" s="1"/>
      <c r="SKO202" s="1"/>
      <c r="SKP202" s="1"/>
      <c r="SKQ202" s="1"/>
      <c r="SKR202" s="1"/>
      <c r="SKS202" s="1"/>
      <c r="SKT202" s="1"/>
      <c r="SKU202" s="1"/>
      <c r="SKV202" s="1"/>
      <c r="SKW202" s="1"/>
      <c r="SKX202" s="1"/>
      <c r="SKY202" s="1"/>
      <c r="SKZ202" s="1"/>
      <c r="SLA202" s="1"/>
      <c r="SLB202" s="1"/>
      <c r="SLC202" s="1"/>
      <c r="SLD202" s="1"/>
      <c r="SLE202" s="1"/>
      <c r="SLF202" s="1"/>
      <c r="SLG202" s="1"/>
      <c r="SLH202" s="1"/>
      <c r="SLI202" s="1"/>
      <c r="SLJ202" s="1"/>
      <c r="SLK202" s="1"/>
      <c r="SLL202" s="1"/>
      <c r="SLM202" s="1"/>
      <c r="SLN202" s="1"/>
      <c r="SLO202" s="1"/>
      <c r="SLP202" s="1"/>
      <c r="SLQ202" s="1"/>
      <c r="SLR202" s="1"/>
      <c r="SLS202" s="1"/>
      <c r="SLT202" s="1"/>
      <c r="SLU202" s="1"/>
      <c r="SLV202" s="1"/>
      <c r="SLW202" s="1"/>
      <c r="SLX202" s="1"/>
      <c r="SLY202" s="1"/>
      <c r="SLZ202" s="1"/>
      <c r="SMA202" s="1"/>
      <c r="SMB202" s="1"/>
      <c r="SMC202" s="1"/>
      <c r="SMD202" s="1"/>
      <c r="SME202" s="1"/>
      <c r="SMF202" s="1"/>
      <c r="SMG202" s="1"/>
      <c r="SMH202" s="1"/>
      <c r="SMI202" s="1"/>
      <c r="SMJ202" s="1"/>
      <c r="SMK202" s="1"/>
      <c r="SML202" s="1"/>
      <c r="SMM202" s="1"/>
      <c r="SMN202" s="1"/>
      <c r="SMO202" s="1"/>
      <c r="SMP202" s="1"/>
      <c r="SMQ202" s="1"/>
      <c r="SMR202" s="1"/>
      <c r="SMS202" s="1"/>
      <c r="SMT202" s="1"/>
      <c r="SMU202" s="1"/>
      <c r="SMV202" s="1"/>
      <c r="SMW202" s="1"/>
      <c r="SMX202" s="1"/>
      <c r="SMY202" s="1"/>
      <c r="SMZ202" s="1"/>
      <c r="SNA202" s="1"/>
      <c r="SNB202" s="1"/>
      <c r="SNC202" s="1"/>
      <c r="SND202" s="1"/>
      <c r="SNE202" s="1"/>
      <c r="SNF202" s="1"/>
      <c r="SNG202" s="1"/>
      <c r="SNH202" s="1"/>
      <c r="SNI202" s="1"/>
      <c r="SNJ202" s="1"/>
      <c r="SNK202" s="1"/>
      <c r="SNL202" s="1"/>
      <c r="SNM202" s="1"/>
      <c r="SNN202" s="1"/>
      <c r="SNO202" s="1"/>
      <c r="SNP202" s="1"/>
      <c r="SNQ202" s="1"/>
      <c r="SNR202" s="1"/>
      <c r="SNS202" s="1"/>
      <c r="SNT202" s="1"/>
      <c r="SNU202" s="1"/>
      <c r="SNV202" s="1"/>
      <c r="SNW202" s="1"/>
      <c r="SNX202" s="1"/>
      <c r="SNY202" s="1"/>
      <c r="SNZ202" s="1"/>
      <c r="SOA202" s="1"/>
      <c r="SOB202" s="1"/>
      <c r="SOC202" s="1"/>
      <c r="SOD202" s="1"/>
      <c r="SOE202" s="1"/>
      <c r="SOF202" s="1"/>
      <c r="SOG202" s="1"/>
      <c r="SOH202" s="1"/>
      <c r="SOI202" s="1"/>
      <c r="SOJ202" s="1"/>
      <c r="SOK202" s="1"/>
      <c r="SOL202" s="1"/>
      <c r="SOM202" s="1"/>
      <c r="SON202" s="1"/>
      <c r="SOO202" s="1"/>
      <c r="SOP202" s="1"/>
      <c r="SOQ202" s="1"/>
      <c r="SOR202" s="1"/>
      <c r="SOS202" s="1"/>
      <c r="SOT202" s="1"/>
      <c r="SOU202" s="1"/>
      <c r="SOV202" s="1"/>
      <c r="SOW202" s="1"/>
      <c r="SOX202" s="1"/>
      <c r="SOY202" s="1"/>
      <c r="SOZ202" s="1"/>
      <c r="SPA202" s="1"/>
      <c r="SPB202" s="1"/>
      <c r="SPC202" s="1"/>
      <c r="SPD202" s="1"/>
      <c r="SPE202" s="1"/>
      <c r="SPF202" s="1"/>
      <c r="SPG202" s="1"/>
      <c r="SPH202" s="1"/>
      <c r="SPI202" s="1"/>
      <c r="SPJ202" s="1"/>
      <c r="SPK202" s="1"/>
      <c r="SPL202" s="1"/>
      <c r="SPM202" s="1"/>
      <c r="SPN202" s="1"/>
      <c r="SPO202" s="1"/>
      <c r="SPP202" s="1"/>
      <c r="SPQ202" s="1"/>
      <c r="SPR202" s="1"/>
      <c r="SPS202" s="1"/>
      <c r="SPT202" s="1"/>
      <c r="SPU202" s="1"/>
      <c r="SPV202" s="1"/>
      <c r="SPW202" s="1"/>
      <c r="SPX202" s="1"/>
      <c r="SPY202" s="1"/>
      <c r="SPZ202" s="1"/>
      <c r="SQA202" s="1"/>
      <c r="SQB202" s="1"/>
      <c r="SQC202" s="1"/>
      <c r="SQD202" s="1"/>
      <c r="SQE202" s="1"/>
      <c r="SQF202" s="1"/>
      <c r="SQG202" s="1"/>
      <c r="SQH202" s="1"/>
      <c r="SQI202" s="1"/>
      <c r="SQJ202" s="1"/>
      <c r="SQK202" s="1"/>
      <c r="SQL202" s="1"/>
      <c r="SQM202" s="1"/>
      <c r="SQN202" s="1"/>
      <c r="SQO202" s="1"/>
      <c r="SQP202" s="1"/>
      <c r="SQQ202" s="1"/>
      <c r="SQR202" s="1"/>
      <c r="SQS202" s="1"/>
      <c r="SQT202" s="1"/>
      <c r="SQU202" s="1"/>
      <c r="SQV202" s="1"/>
      <c r="SQW202" s="1"/>
      <c r="SQX202" s="1"/>
      <c r="SQY202" s="1"/>
      <c r="SQZ202" s="1"/>
      <c r="SRA202" s="1"/>
      <c r="SRB202" s="1"/>
      <c r="SRC202" s="1"/>
      <c r="SRD202" s="1"/>
      <c r="SRE202" s="1"/>
      <c r="SRF202" s="1"/>
      <c r="SRG202" s="1"/>
      <c r="SRH202" s="1"/>
      <c r="SRI202" s="1"/>
      <c r="SRJ202" s="1"/>
      <c r="SRK202" s="1"/>
      <c r="SRL202" s="1"/>
      <c r="SRM202" s="1"/>
      <c r="SRN202" s="1"/>
      <c r="SRO202" s="1"/>
      <c r="SRP202" s="1"/>
      <c r="SRQ202" s="1"/>
      <c r="SRR202" s="1"/>
      <c r="SRS202" s="1"/>
      <c r="SRT202" s="1"/>
      <c r="SRU202" s="1"/>
      <c r="SRV202" s="1"/>
      <c r="SRW202" s="1"/>
      <c r="SRX202" s="1"/>
      <c r="SRY202" s="1"/>
      <c r="SRZ202" s="1"/>
      <c r="SSA202" s="1"/>
      <c r="SSB202" s="1"/>
      <c r="SSC202" s="1"/>
      <c r="SSD202" s="1"/>
      <c r="SSE202" s="1"/>
      <c r="SSF202" s="1"/>
      <c r="SSG202" s="1"/>
      <c r="SSH202" s="1"/>
      <c r="SSI202" s="1"/>
      <c r="SSJ202" s="1"/>
      <c r="SSK202" s="1"/>
      <c r="SSL202" s="1"/>
      <c r="SSM202" s="1"/>
      <c r="SSN202" s="1"/>
      <c r="SSO202" s="1"/>
      <c r="SSP202" s="1"/>
      <c r="SSQ202" s="1"/>
      <c r="SSR202" s="1"/>
      <c r="SSS202" s="1"/>
      <c r="SST202" s="1"/>
      <c r="SSU202" s="1"/>
      <c r="SSV202" s="1"/>
      <c r="SSW202" s="1"/>
      <c r="SSX202" s="1"/>
      <c r="SSY202" s="1"/>
      <c r="SSZ202" s="1"/>
      <c r="STA202" s="1"/>
      <c r="STB202" s="1"/>
      <c r="STC202" s="1"/>
      <c r="STD202" s="1"/>
      <c r="STE202" s="1"/>
      <c r="STF202" s="1"/>
      <c r="STG202" s="1"/>
      <c r="STH202" s="1"/>
      <c r="STI202" s="1"/>
      <c r="STJ202" s="1"/>
      <c r="STK202" s="1"/>
      <c r="STL202" s="1"/>
      <c r="STM202" s="1"/>
      <c r="STN202" s="1"/>
      <c r="STO202" s="1"/>
      <c r="STP202" s="1"/>
      <c r="STQ202" s="1"/>
      <c r="STR202" s="1"/>
      <c r="STS202" s="1"/>
      <c r="STT202" s="1"/>
      <c r="STU202" s="1"/>
      <c r="STV202" s="1"/>
      <c r="STW202" s="1"/>
      <c r="STX202" s="1"/>
      <c r="STY202" s="1"/>
      <c r="STZ202" s="1"/>
      <c r="SUA202" s="1"/>
      <c r="SUB202" s="1"/>
      <c r="SUC202" s="1"/>
      <c r="SUD202" s="1"/>
      <c r="SUE202" s="1"/>
      <c r="SUF202" s="1"/>
      <c r="SUG202" s="1"/>
      <c r="SUH202" s="1"/>
      <c r="SUI202" s="1"/>
      <c r="SUJ202" s="1"/>
      <c r="SUK202" s="1"/>
      <c r="SUL202" s="1"/>
      <c r="SUM202" s="1"/>
      <c r="SUN202" s="1"/>
      <c r="SUO202" s="1"/>
      <c r="SUP202" s="1"/>
      <c r="SUQ202" s="1"/>
      <c r="SUR202" s="1"/>
      <c r="SUS202" s="1"/>
      <c r="SUT202" s="1"/>
      <c r="SUU202" s="1"/>
      <c r="SUV202" s="1"/>
      <c r="SUW202" s="1"/>
      <c r="SUX202" s="1"/>
      <c r="SUY202" s="1"/>
      <c r="SUZ202" s="1"/>
      <c r="SVA202" s="1"/>
      <c r="SVB202" s="1"/>
      <c r="SVC202" s="1"/>
      <c r="SVD202" s="1"/>
      <c r="SVE202" s="1"/>
      <c r="SVF202" s="1"/>
      <c r="SVG202" s="1"/>
      <c r="SVH202" s="1"/>
      <c r="SVI202" s="1"/>
      <c r="SVJ202" s="1"/>
      <c r="SVK202" s="1"/>
      <c r="SVL202" s="1"/>
      <c r="SVM202" s="1"/>
      <c r="SVN202" s="1"/>
      <c r="SVO202" s="1"/>
      <c r="SVP202" s="1"/>
      <c r="SVQ202" s="1"/>
      <c r="SVR202" s="1"/>
      <c r="SVS202" s="1"/>
      <c r="SVT202" s="1"/>
      <c r="SVU202" s="1"/>
      <c r="SVV202" s="1"/>
      <c r="SVW202" s="1"/>
      <c r="SVX202" s="1"/>
      <c r="SVY202" s="1"/>
      <c r="SVZ202" s="1"/>
      <c r="SWA202" s="1"/>
      <c r="SWB202" s="1"/>
      <c r="SWC202" s="1"/>
      <c r="SWD202" s="1"/>
      <c r="SWE202" s="1"/>
      <c r="SWF202" s="1"/>
      <c r="SWG202" s="1"/>
      <c r="SWH202" s="1"/>
      <c r="SWI202" s="1"/>
      <c r="SWJ202" s="1"/>
      <c r="SWK202" s="1"/>
      <c r="SWL202" s="1"/>
      <c r="SWM202" s="1"/>
      <c r="SWN202" s="1"/>
      <c r="SWO202" s="1"/>
      <c r="SWP202" s="1"/>
      <c r="SWQ202" s="1"/>
      <c r="SWR202" s="1"/>
      <c r="SWS202" s="1"/>
      <c r="SWT202" s="1"/>
      <c r="SWU202" s="1"/>
      <c r="SWV202" s="1"/>
      <c r="SWW202" s="1"/>
      <c r="SWX202" s="1"/>
      <c r="SWY202" s="1"/>
      <c r="SWZ202" s="1"/>
      <c r="SXA202" s="1"/>
      <c r="SXB202" s="1"/>
      <c r="SXC202" s="1"/>
      <c r="SXD202" s="1"/>
      <c r="SXE202" s="1"/>
      <c r="SXF202" s="1"/>
      <c r="SXG202" s="1"/>
      <c r="SXH202" s="1"/>
      <c r="SXI202" s="1"/>
      <c r="SXJ202" s="1"/>
      <c r="SXK202" s="1"/>
      <c r="SXL202" s="1"/>
      <c r="SXM202" s="1"/>
      <c r="SXN202" s="1"/>
      <c r="SXO202" s="1"/>
      <c r="SXP202" s="1"/>
      <c r="SXQ202" s="1"/>
      <c r="SXR202" s="1"/>
      <c r="SXS202" s="1"/>
      <c r="SXT202" s="1"/>
      <c r="SXU202" s="1"/>
      <c r="SXV202" s="1"/>
      <c r="SXW202" s="1"/>
      <c r="SXX202" s="1"/>
      <c r="SXY202" s="1"/>
      <c r="SXZ202" s="1"/>
      <c r="SYA202" s="1"/>
      <c r="SYB202" s="1"/>
      <c r="SYC202" s="1"/>
      <c r="SYD202" s="1"/>
      <c r="SYE202" s="1"/>
      <c r="SYF202" s="1"/>
      <c r="SYG202" s="1"/>
      <c r="SYH202" s="1"/>
      <c r="SYI202" s="1"/>
      <c r="SYJ202" s="1"/>
      <c r="SYK202" s="1"/>
      <c r="SYL202" s="1"/>
      <c r="SYM202" s="1"/>
      <c r="SYN202" s="1"/>
      <c r="SYO202" s="1"/>
      <c r="SYP202" s="1"/>
      <c r="SYQ202" s="1"/>
      <c r="SYR202" s="1"/>
      <c r="SYS202" s="1"/>
      <c r="SYT202" s="1"/>
      <c r="SYU202" s="1"/>
      <c r="SYV202" s="1"/>
      <c r="SYW202" s="1"/>
      <c r="SYX202" s="1"/>
      <c r="SYY202" s="1"/>
      <c r="SYZ202" s="1"/>
      <c r="SZA202" s="1"/>
      <c r="SZB202" s="1"/>
      <c r="SZC202" s="1"/>
      <c r="SZD202" s="1"/>
      <c r="SZE202" s="1"/>
      <c r="SZF202" s="1"/>
      <c r="SZG202" s="1"/>
      <c r="SZH202" s="1"/>
      <c r="SZI202" s="1"/>
      <c r="SZJ202" s="1"/>
      <c r="SZK202" s="1"/>
      <c r="SZL202" s="1"/>
      <c r="SZM202" s="1"/>
      <c r="SZN202" s="1"/>
      <c r="SZO202" s="1"/>
      <c r="SZP202" s="1"/>
      <c r="SZQ202" s="1"/>
      <c r="SZR202" s="1"/>
      <c r="SZS202" s="1"/>
      <c r="SZT202" s="1"/>
      <c r="SZU202" s="1"/>
      <c r="SZV202" s="1"/>
      <c r="SZW202" s="1"/>
      <c r="SZX202" s="1"/>
      <c r="SZY202" s="1"/>
      <c r="SZZ202" s="1"/>
      <c r="TAA202" s="1"/>
      <c r="TAB202" s="1"/>
      <c r="TAC202" s="1"/>
      <c r="TAD202" s="1"/>
      <c r="TAE202" s="1"/>
      <c r="TAF202" s="1"/>
      <c r="TAG202" s="1"/>
      <c r="TAH202" s="1"/>
      <c r="TAI202" s="1"/>
      <c r="TAJ202" s="1"/>
      <c r="TAK202" s="1"/>
      <c r="TAL202" s="1"/>
      <c r="TAM202" s="1"/>
      <c r="TAN202" s="1"/>
      <c r="TAO202" s="1"/>
      <c r="TAP202" s="1"/>
      <c r="TAQ202" s="1"/>
      <c r="TAR202" s="1"/>
      <c r="TAS202" s="1"/>
      <c r="TAT202" s="1"/>
      <c r="TAU202" s="1"/>
      <c r="TAV202" s="1"/>
      <c r="TAW202" s="1"/>
      <c r="TAX202" s="1"/>
      <c r="TAY202" s="1"/>
      <c r="TAZ202" s="1"/>
      <c r="TBA202" s="1"/>
      <c r="TBB202" s="1"/>
      <c r="TBC202" s="1"/>
      <c r="TBD202" s="1"/>
      <c r="TBE202" s="1"/>
      <c r="TBF202" s="1"/>
      <c r="TBG202" s="1"/>
      <c r="TBH202" s="1"/>
      <c r="TBI202" s="1"/>
      <c r="TBJ202" s="1"/>
      <c r="TBK202" s="1"/>
      <c r="TBL202" s="1"/>
      <c r="TBM202" s="1"/>
      <c r="TBN202" s="1"/>
      <c r="TBO202" s="1"/>
      <c r="TBP202" s="1"/>
      <c r="TBQ202" s="1"/>
      <c r="TBR202" s="1"/>
      <c r="TBS202" s="1"/>
      <c r="TBT202" s="1"/>
      <c r="TBU202" s="1"/>
      <c r="TBV202" s="1"/>
      <c r="TBW202" s="1"/>
      <c r="TBX202" s="1"/>
      <c r="TBY202" s="1"/>
      <c r="TBZ202" s="1"/>
      <c r="TCA202" s="1"/>
      <c r="TCB202" s="1"/>
      <c r="TCC202" s="1"/>
      <c r="TCD202" s="1"/>
      <c r="TCE202" s="1"/>
      <c r="TCF202" s="1"/>
      <c r="TCG202" s="1"/>
      <c r="TCH202" s="1"/>
      <c r="TCI202" s="1"/>
      <c r="TCJ202" s="1"/>
      <c r="TCK202" s="1"/>
      <c r="TCL202" s="1"/>
      <c r="TCM202" s="1"/>
      <c r="TCN202" s="1"/>
      <c r="TCO202" s="1"/>
      <c r="TCP202" s="1"/>
      <c r="TCQ202" s="1"/>
      <c r="TCR202" s="1"/>
      <c r="TCS202" s="1"/>
      <c r="TCT202" s="1"/>
      <c r="TCU202" s="1"/>
      <c r="TCV202" s="1"/>
      <c r="TCW202" s="1"/>
      <c r="TCX202" s="1"/>
      <c r="TCY202" s="1"/>
      <c r="TCZ202" s="1"/>
      <c r="TDA202" s="1"/>
      <c r="TDB202" s="1"/>
      <c r="TDC202" s="1"/>
      <c r="TDD202" s="1"/>
      <c r="TDE202" s="1"/>
      <c r="TDF202" s="1"/>
      <c r="TDG202" s="1"/>
      <c r="TDH202" s="1"/>
      <c r="TDI202" s="1"/>
      <c r="TDJ202" s="1"/>
      <c r="TDK202" s="1"/>
      <c r="TDL202" s="1"/>
      <c r="TDM202" s="1"/>
      <c r="TDN202" s="1"/>
      <c r="TDO202" s="1"/>
      <c r="TDP202" s="1"/>
      <c r="TDQ202" s="1"/>
      <c r="TDR202" s="1"/>
      <c r="TDS202" s="1"/>
      <c r="TDT202" s="1"/>
      <c r="TDU202" s="1"/>
      <c r="TDV202" s="1"/>
      <c r="TDW202" s="1"/>
      <c r="TDX202" s="1"/>
      <c r="TDY202" s="1"/>
      <c r="TDZ202" s="1"/>
      <c r="TEA202" s="1"/>
      <c r="TEB202" s="1"/>
      <c r="TEC202" s="1"/>
      <c r="TED202" s="1"/>
      <c r="TEE202" s="1"/>
      <c r="TEF202" s="1"/>
      <c r="TEG202" s="1"/>
      <c r="TEH202" s="1"/>
      <c r="TEI202" s="1"/>
      <c r="TEJ202" s="1"/>
      <c r="TEK202" s="1"/>
      <c r="TEL202" s="1"/>
      <c r="TEM202" s="1"/>
      <c r="TEN202" s="1"/>
      <c r="TEO202" s="1"/>
      <c r="TEP202" s="1"/>
      <c r="TEQ202" s="1"/>
      <c r="TER202" s="1"/>
      <c r="TES202" s="1"/>
      <c r="TET202" s="1"/>
      <c r="TEU202" s="1"/>
      <c r="TEV202" s="1"/>
      <c r="TEW202" s="1"/>
      <c r="TEX202" s="1"/>
      <c r="TEY202" s="1"/>
      <c r="TEZ202" s="1"/>
      <c r="TFA202" s="1"/>
      <c r="TFB202" s="1"/>
      <c r="TFC202" s="1"/>
      <c r="TFD202" s="1"/>
      <c r="TFE202" s="1"/>
      <c r="TFF202" s="1"/>
      <c r="TFG202" s="1"/>
      <c r="TFH202" s="1"/>
      <c r="TFI202" s="1"/>
      <c r="TFJ202" s="1"/>
      <c r="TFK202" s="1"/>
      <c r="TFL202" s="1"/>
      <c r="TFM202" s="1"/>
      <c r="TFN202" s="1"/>
      <c r="TFO202" s="1"/>
      <c r="TFP202" s="1"/>
      <c r="TFQ202" s="1"/>
      <c r="TFR202" s="1"/>
      <c r="TFS202" s="1"/>
      <c r="TFT202" s="1"/>
      <c r="TFU202" s="1"/>
      <c r="TFV202" s="1"/>
      <c r="TFW202" s="1"/>
      <c r="TFX202" s="1"/>
      <c r="TFY202" s="1"/>
      <c r="TFZ202" s="1"/>
      <c r="TGA202" s="1"/>
      <c r="TGB202" s="1"/>
      <c r="TGC202" s="1"/>
      <c r="TGD202" s="1"/>
      <c r="TGE202" s="1"/>
      <c r="TGF202" s="1"/>
      <c r="TGG202" s="1"/>
      <c r="TGH202" s="1"/>
      <c r="TGI202" s="1"/>
      <c r="TGJ202" s="1"/>
      <c r="TGK202" s="1"/>
      <c r="TGL202" s="1"/>
      <c r="TGM202" s="1"/>
      <c r="TGN202" s="1"/>
      <c r="TGO202" s="1"/>
      <c r="TGP202" s="1"/>
      <c r="TGQ202" s="1"/>
      <c r="TGR202" s="1"/>
      <c r="TGS202" s="1"/>
      <c r="TGT202" s="1"/>
      <c r="TGU202" s="1"/>
      <c r="TGV202" s="1"/>
      <c r="TGW202" s="1"/>
      <c r="TGX202" s="1"/>
      <c r="TGY202" s="1"/>
      <c r="TGZ202" s="1"/>
      <c r="THA202" s="1"/>
      <c r="THB202" s="1"/>
      <c r="THC202" s="1"/>
      <c r="THD202" s="1"/>
      <c r="THE202" s="1"/>
      <c r="THF202" s="1"/>
      <c r="THG202" s="1"/>
      <c r="THH202" s="1"/>
      <c r="THI202" s="1"/>
      <c r="THJ202" s="1"/>
      <c r="THK202" s="1"/>
      <c r="THL202" s="1"/>
      <c r="THM202" s="1"/>
      <c r="THN202" s="1"/>
      <c r="THO202" s="1"/>
      <c r="THP202" s="1"/>
      <c r="THQ202" s="1"/>
      <c r="THR202" s="1"/>
      <c r="THS202" s="1"/>
      <c r="THT202" s="1"/>
      <c r="THU202" s="1"/>
      <c r="THV202" s="1"/>
      <c r="THW202" s="1"/>
      <c r="THX202" s="1"/>
      <c r="THY202" s="1"/>
      <c r="THZ202" s="1"/>
      <c r="TIA202" s="1"/>
      <c r="TIB202" s="1"/>
      <c r="TIC202" s="1"/>
      <c r="TID202" s="1"/>
      <c r="TIE202" s="1"/>
      <c r="TIF202" s="1"/>
      <c r="TIG202" s="1"/>
      <c r="TIH202" s="1"/>
      <c r="TII202" s="1"/>
      <c r="TIJ202" s="1"/>
      <c r="TIK202" s="1"/>
      <c r="TIL202" s="1"/>
      <c r="TIM202" s="1"/>
      <c r="TIN202" s="1"/>
      <c r="TIO202" s="1"/>
      <c r="TIP202" s="1"/>
      <c r="TIQ202" s="1"/>
      <c r="TIR202" s="1"/>
      <c r="TIS202" s="1"/>
      <c r="TIT202" s="1"/>
      <c r="TIU202" s="1"/>
      <c r="TIV202" s="1"/>
      <c r="TIW202" s="1"/>
      <c r="TIX202" s="1"/>
      <c r="TIY202" s="1"/>
      <c r="TIZ202" s="1"/>
      <c r="TJA202" s="1"/>
      <c r="TJB202" s="1"/>
      <c r="TJC202" s="1"/>
      <c r="TJD202" s="1"/>
      <c r="TJE202" s="1"/>
      <c r="TJF202" s="1"/>
      <c r="TJG202" s="1"/>
      <c r="TJH202" s="1"/>
      <c r="TJI202" s="1"/>
      <c r="TJJ202" s="1"/>
      <c r="TJK202" s="1"/>
      <c r="TJL202" s="1"/>
      <c r="TJM202" s="1"/>
      <c r="TJN202" s="1"/>
      <c r="TJO202" s="1"/>
      <c r="TJP202" s="1"/>
      <c r="TJQ202" s="1"/>
      <c r="TJR202" s="1"/>
      <c r="TJS202" s="1"/>
      <c r="TJT202" s="1"/>
      <c r="TJU202" s="1"/>
      <c r="TJV202" s="1"/>
      <c r="TJW202" s="1"/>
      <c r="TJX202" s="1"/>
      <c r="TJY202" s="1"/>
      <c r="TJZ202" s="1"/>
      <c r="TKA202" s="1"/>
      <c r="TKB202" s="1"/>
      <c r="TKC202" s="1"/>
      <c r="TKD202" s="1"/>
      <c r="TKE202" s="1"/>
      <c r="TKF202" s="1"/>
      <c r="TKG202" s="1"/>
      <c r="TKH202" s="1"/>
      <c r="TKI202" s="1"/>
      <c r="TKJ202" s="1"/>
      <c r="TKK202" s="1"/>
      <c r="TKL202" s="1"/>
      <c r="TKM202" s="1"/>
      <c r="TKN202" s="1"/>
      <c r="TKO202" s="1"/>
      <c r="TKP202" s="1"/>
      <c r="TKQ202" s="1"/>
      <c r="TKR202" s="1"/>
      <c r="TKS202" s="1"/>
      <c r="TKT202" s="1"/>
      <c r="TKU202" s="1"/>
      <c r="TKV202" s="1"/>
      <c r="TKW202" s="1"/>
      <c r="TKX202" s="1"/>
      <c r="TKY202" s="1"/>
      <c r="TKZ202" s="1"/>
      <c r="TLA202" s="1"/>
      <c r="TLB202" s="1"/>
      <c r="TLC202" s="1"/>
      <c r="TLD202" s="1"/>
      <c r="TLE202" s="1"/>
      <c r="TLF202" s="1"/>
      <c r="TLG202" s="1"/>
      <c r="TLH202" s="1"/>
      <c r="TLI202" s="1"/>
      <c r="TLJ202" s="1"/>
      <c r="TLK202" s="1"/>
      <c r="TLL202" s="1"/>
      <c r="TLM202" s="1"/>
      <c r="TLN202" s="1"/>
      <c r="TLO202" s="1"/>
      <c r="TLP202" s="1"/>
      <c r="TLQ202" s="1"/>
      <c r="TLR202" s="1"/>
      <c r="TLS202" s="1"/>
      <c r="TLT202" s="1"/>
      <c r="TLU202" s="1"/>
      <c r="TLV202" s="1"/>
      <c r="TLW202" s="1"/>
      <c r="TLX202" s="1"/>
      <c r="TLY202" s="1"/>
      <c r="TLZ202" s="1"/>
      <c r="TMA202" s="1"/>
      <c r="TMB202" s="1"/>
      <c r="TMC202" s="1"/>
      <c r="TMD202" s="1"/>
      <c r="TME202" s="1"/>
      <c r="TMF202" s="1"/>
      <c r="TMG202" s="1"/>
      <c r="TMH202" s="1"/>
      <c r="TMI202" s="1"/>
      <c r="TMJ202" s="1"/>
      <c r="TMK202" s="1"/>
      <c r="TML202" s="1"/>
      <c r="TMM202" s="1"/>
      <c r="TMN202" s="1"/>
      <c r="TMO202" s="1"/>
      <c r="TMP202" s="1"/>
      <c r="TMQ202" s="1"/>
      <c r="TMR202" s="1"/>
      <c r="TMS202" s="1"/>
      <c r="TMT202" s="1"/>
      <c r="TMU202" s="1"/>
      <c r="TMV202" s="1"/>
      <c r="TMW202" s="1"/>
      <c r="TMX202" s="1"/>
      <c r="TMY202" s="1"/>
      <c r="TMZ202" s="1"/>
      <c r="TNA202" s="1"/>
      <c r="TNB202" s="1"/>
      <c r="TNC202" s="1"/>
      <c r="TND202" s="1"/>
      <c r="TNE202" s="1"/>
      <c r="TNF202" s="1"/>
      <c r="TNG202" s="1"/>
      <c r="TNH202" s="1"/>
      <c r="TNI202" s="1"/>
      <c r="TNJ202" s="1"/>
      <c r="TNK202" s="1"/>
      <c r="TNL202" s="1"/>
      <c r="TNM202" s="1"/>
      <c r="TNN202" s="1"/>
      <c r="TNO202" s="1"/>
      <c r="TNP202" s="1"/>
      <c r="TNQ202" s="1"/>
      <c r="TNR202" s="1"/>
      <c r="TNS202" s="1"/>
      <c r="TNT202" s="1"/>
      <c r="TNU202" s="1"/>
      <c r="TNV202" s="1"/>
      <c r="TNW202" s="1"/>
      <c r="TNX202" s="1"/>
      <c r="TNY202" s="1"/>
      <c r="TNZ202" s="1"/>
      <c r="TOA202" s="1"/>
      <c r="TOB202" s="1"/>
      <c r="TOC202" s="1"/>
      <c r="TOD202" s="1"/>
      <c r="TOE202" s="1"/>
      <c r="TOF202" s="1"/>
      <c r="TOG202" s="1"/>
      <c r="TOH202" s="1"/>
      <c r="TOI202" s="1"/>
      <c r="TOJ202" s="1"/>
      <c r="TOK202" s="1"/>
      <c r="TOL202" s="1"/>
      <c r="TOM202" s="1"/>
      <c r="TON202" s="1"/>
      <c r="TOO202" s="1"/>
      <c r="TOP202" s="1"/>
      <c r="TOQ202" s="1"/>
      <c r="TOR202" s="1"/>
      <c r="TOS202" s="1"/>
      <c r="TOT202" s="1"/>
      <c r="TOU202" s="1"/>
      <c r="TOV202" s="1"/>
      <c r="TOW202" s="1"/>
      <c r="TOX202" s="1"/>
      <c r="TOY202" s="1"/>
      <c r="TOZ202" s="1"/>
      <c r="TPA202" s="1"/>
      <c r="TPB202" s="1"/>
      <c r="TPC202" s="1"/>
      <c r="TPD202" s="1"/>
      <c r="TPE202" s="1"/>
      <c r="TPF202" s="1"/>
      <c r="TPG202" s="1"/>
      <c r="TPH202" s="1"/>
      <c r="TPI202" s="1"/>
      <c r="TPJ202" s="1"/>
      <c r="TPK202" s="1"/>
      <c r="TPL202" s="1"/>
      <c r="TPM202" s="1"/>
      <c r="TPN202" s="1"/>
      <c r="TPO202" s="1"/>
      <c r="TPP202" s="1"/>
      <c r="TPQ202" s="1"/>
      <c r="TPR202" s="1"/>
      <c r="TPS202" s="1"/>
      <c r="TPT202" s="1"/>
      <c r="TPU202" s="1"/>
      <c r="TPV202" s="1"/>
      <c r="TPW202" s="1"/>
      <c r="TPX202" s="1"/>
      <c r="TPY202" s="1"/>
      <c r="TPZ202" s="1"/>
      <c r="TQA202" s="1"/>
      <c r="TQB202" s="1"/>
      <c r="TQC202" s="1"/>
      <c r="TQD202" s="1"/>
      <c r="TQE202" s="1"/>
      <c r="TQF202" s="1"/>
      <c r="TQG202" s="1"/>
      <c r="TQH202" s="1"/>
      <c r="TQI202" s="1"/>
      <c r="TQJ202" s="1"/>
      <c r="TQK202" s="1"/>
      <c r="TQL202" s="1"/>
      <c r="TQM202" s="1"/>
      <c r="TQN202" s="1"/>
      <c r="TQO202" s="1"/>
      <c r="TQP202" s="1"/>
      <c r="TQQ202" s="1"/>
      <c r="TQR202" s="1"/>
      <c r="TQS202" s="1"/>
      <c r="TQT202" s="1"/>
      <c r="TQU202" s="1"/>
      <c r="TQV202" s="1"/>
      <c r="TQW202" s="1"/>
      <c r="TQX202" s="1"/>
      <c r="TQY202" s="1"/>
      <c r="TQZ202" s="1"/>
      <c r="TRA202" s="1"/>
      <c r="TRB202" s="1"/>
      <c r="TRC202" s="1"/>
      <c r="TRD202" s="1"/>
      <c r="TRE202" s="1"/>
      <c r="TRF202" s="1"/>
      <c r="TRG202" s="1"/>
      <c r="TRH202" s="1"/>
      <c r="TRI202" s="1"/>
      <c r="TRJ202" s="1"/>
      <c r="TRK202" s="1"/>
      <c r="TRL202" s="1"/>
      <c r="TRM202" s="1"/>
      <c r="TRN202" s="1"/>
      <c r="TRO202" s="1"/>
      <c r="TRP202" s="1"/>
      <c r="TRQ202" s="1"/>
      <c r="TRR202" s="1"/>
      <c r="TRS202" s="1"/>
      <c r="TRT202" s="1"/>
      <c r="TRU202" s="1"/>
      <c r="TRV202" s="1"/>
      <c r="TRW202" s="1"/>
      <c r="TRX202" s="1"/>
      <c r="TRY202" s="1"/>
      <c r="TRZ202" s="1"/>
      <c r="TSA202" s="1"/>
      <c r="TSB202" s="1"/>
      <c r="TSC202" s="1"/>
      <c r="TSD202" s="1"/>
      <c r="TSE202" s="1"/>
      <c r="TSF202" s="1"/>
      <c r="TSG202" s="1"/>
      <c r="TSH202" s="1"/>
      <c r="TSI202" s="1"/>
      <c r="TSJ202" s="1"/>
      <c r="TSK202" s="1"/>
      <c r="TSL202" s="1"/>
      <c r="TSM202" s="1"/>
      <c r="TSN202" s="1"/>
      <c r="TSO202" s="1"/>
      <c r="TSP202" s="1"/>
      <c r="TSQ202" s="1"/>
      <c r="TSR202" s="1"/>
      <c r="TSS202" s="1"/>
      <c r="TST202" s="1"/>
      <c r="TSU202" s="1"/>
      <c r="TSV202" s="1"/>
      <c r="TSW202" s="1"/>
      <c r="TSX202" s="1"/>
      <c r="TSY202" s="1"/>
      <c r="TSZ202" s="1"/>
      <c r="TTA202" s="1"/>
      <c r="TTB202" s="1"/>
      <c r="TTC202" s="1"/>
      <c r="TTD202" s="1"/>
      <c r="TTE202" s="1"/>
      <c r="TTF202" s="1"/>
      <c r="TTG202" s="1"/>
      <c r="TTH202" s="1"/>
      <c r="TTI202" s="1"/>
      <c r="TTJ202" s="1"/>
      <c r="TTK202" s="1"/>
      <c r="TTL202" s="1"/>
      <c r="TTM202" s="1"/>
      <c r="TTN202" s="1"/>
      <c r="TTO202" s="1"/>
      <c r="TTP202" s="1"/>
      <c r="TTQ202" s="1"/>
      <c r="TTR202" s="1"/>
      <c r="TTS202" s="1"/>
      <c r="TTT202" s="1"/>
      <c r="TTU202" s="1"/>
      <c r="TTV202" s="1"/>
      <c r="TTW202" s="1"/>
      <c r="TTX202" s="1"/>
      <c r="TTY202" s="1"/>
      <c r="TTZ202" s="1"/>
      <c r="TUA202" s="1"/>
      <c r="TUB202" s="1"/>
      <c r="TUC202" s="1"/>
      <c r="TUD202" s="1"/>
      <c r="TUE202" s="1"/>
      <c r="TUF202" s="1"/>
      <c r="TUG202" s="1"/>
      <c r="TUH202" s="1"/>
      <c r="TUI202" s="1"/>
      <c r="TUJ202" s="1"/>
      <c r="TUK202" s="1"/>
      <c r="TUL202" s="1"/>
      <c r="TUM202" s="1"/>
      <c r="TUN202" s="1"/>
      <c r="TUO202" s="1"/>
      <c r="TUP202" s="1"/>
      <c r="TUQ202" s="1"/>
      <c r="TUR202" s="1"/>
      <c r="TUS202" s="1"/>
      <c r="TUT202" s="1"/>
      <c r="TUU202" s="1"/>
      <c r="TUV202" s="1"/>
      <c r="TUW202" s="1"/>
      <c r="TUX202" s="1"/>
      <c r="TUY202" s="1"/>
      <c r="TUZ202" s="1"/>
      <c r="TVA202" s="1"/>
      <c r="TVB202" s="1"/>
      <c r="TVC202" s="1"/>
      <c r="TVD202" s="1"/>
      <c r="TVE202" s="1"/>
      <c r="TVF202" s="1"/>
      <c r="TVG202" s="1"/>
      <c r="TVH202" s="1"/>
      <c r="TVI202" s="1"/>
      <c r="TVJ202" s="1"/>
      <c r="TVK202" s="1"/>
      <c r="TVL202" s="1"/>
      <c r="TVM202" s="1"/>
      <c r="TVN202" s="1"/>
      <c r="TVO202" s="1"/>
      <c r="TVP202" s="1"/>
      <c r="TVQ202" s="1"/>
      <c r="TVR202" s="1"/>
      <c r="TVS202" s="1"/>
      <c r="TVT202" s="1"/>
      <c r="TVU202" s="1"/>
      <c r="TVV202" s="1"/>
      <c r="TVW202" s="1"/>
      <c r="TVX202" s="1"/>
      <c r="TVY202" s="1"/>
      <c r="TVZ202" s="1"/>
      <c r="TWA202" s="1"/>
      <c r="TWB202" s="1"/>
      <c r="TWC202" s="1"/>
      <c r="TWD202" s="1"/>
      <c r="TWE202" s="1"/>
      <c r="TWF202" s="1"/>
      <c r="TWG202" s="1"/>
      <c r="TWH202" s="1"/>
      <c r="TWI202" s="1"/>
      <c r="TWJ202" s="1"/>
      <c r="TWK202" s="1"/>
      <c r="TWL202" s="1"/>
      <c r="TWM202" s="1"/>
      <c r="TWN202" s="1"/>
      <c r="TWO202" s="1"/>
      <c r="TWP202" s="1"/>
      <c r="TWQ202" s="1"/>
      <c r="TWR202" s="1"/>
      <c r="TWS202" s="1"/>
      <c r="TWT202" s="1"/>
      <c r="TWU202" s="1"/>
      <c r="TWV202" s="1"/>
      <c r="TWW202" s="1"/>
      <c r="TWX202" s="1"/>
      <c r="TWY202" s="1"/>
      <c r="TWZ202" s="1"/>
      <c r="TXA202" s="1"/>
      <c r="TXB202" s="1"/>
      <c r="TXC202" s="1"/>
      <c r="TXD202" s="1"/>
      <c r="TXE202" s="1"/>
      <c r="TXF202" s="1"/>
      <c r="TXG202" s="1"/>
      <c r="TXH202" s="1"/>
      <c r="TXI202" s="1"/>
      <c r="TXJ202" s="1"/>
      <c r="TXK202" s="1"/>
      <c r="TXL202" s="1"/>
      <c r="TXM202" s="1"/>
      <c r="TXN202" s="1"/>
      <c r="TXO202" s="1"/>
      <c r="TXP202" s="1"/>
      <c r="TXQ202" s="1"/>
      <c r="TXR202" s="1"/>
      <c r="TXS202" s="1"/>
      <c r="TXT202" s="1"/>
      <c r="TXU202" s="1"/>
      <c r="TXV202" s="1"/>
      <c r="TXW202" s="1"/>
      <c r="TXX202" s="1"/>
      <c r="TXY202" s="1"/>
      <c r="TXZ202" s="1"/>
      <c r="TYA202" s="1"/>
      <c r="TYB202" s="1"/>
      <c r="TYC202" s="1"/>
      <c r="TYD202" s="1"/>
      <c r="TYE202" s="1"/>
      <c r="TYF202" s="1"/>
      <c r="TYG202" s="1"/>
      <c r="TYH202" s="1"/>
      <c r="TYI202" s="1"/>
      <c r="TYJ202" s="1"/>
      <c r="TYK202" s="1"/>
      <c r="TYL202" s="1"/>
      <c r="TYM202" s="1"/>
      <c r="TYN202" s="1"/>
      <c r="TYO202" s="1"/>
      <c r="TYP202" s="1"/>
      <c r="TYQ202" s="1"/>
      <c r="TYR202" s="1"/>
      <c r="TYS202" s="1"/>
      <c r="TYT202" s="1"/>
      <c r="TYU202" s="1"/>
      <c r="TYV202" s="1"/>
      <c r="TYW202" s="1"/>
      <c r="TYX202" s="1"/>
      <c r="TYY202" s="1"/>
      <c r="TYZ202" s="1"/>
      <c r="TZA202" s="1"/>
      <c r="TZB202" s="1"/>
      <c r="TZC202" s="1"/>
      <c r="TZD202" s="1"/>
      <c r="TZE202" s="1"/>
      <c r="TZF202" s="1"/>
      <c r="TZG202" s="1"/>
      <c r="TZH202" s="1"/>
      <c r="TZI202" s="1"/>
      <c r="TZJ202" s="1"/>
      <c r="TZK202" s="1"/>
      <c r="TZL202" s="1"/>
      <c r="TZM202" s="1"/>
      <c r="TZN202" s="1"/>
      <c r="TZO202" s="1"/>
      <c r="TZP202" s="1"/>
      <c r="TZQ202" s="1"/>
      <c r="TZR202" s="1"/>
      <c r="TZS202" s="1"/>
      <c r="TZT202" s="1"/>
      <c r="TZU202" s="1"/>
      <c r="TZV202" s="1"/>
      <c r="TZW202" s="1"/>
      <c r="TZX202" s="1"/>
      <c r="TZY202" s="1"/>
      <c r="TZZ202" s="1"/>
      <c r="UAA202" s="1"/>
      <c r="UAB202" s="1"/>
      <c r="UAC202" s="1"/>
      <c r="UAD202" s="1"/>
      <c r="UAE202" s="1"/>
      <c r="UAF202" s="1"/>
      <c r="UAG202" s="1"/>
      <c r="UAH202" s="1"/>
      <c r="UAI202" s="1"/>
      <c r="UAJ202" s="1"/>
      <c r="UAK202" s="1"/>
      <c r="UAL202" s="1"/>
      <c r="UAM202" s="1"/>
      <c r="UAN202" s="1"/>
      <c r="UAO202" s="1"/>
      <c r="UAP202" s="1"/>
      <c r="UAQ202" s="1"/>
      <c r="UAR202" s="1"/>
      <c r="UAS202" s="1"/>
      <c r="UAT202" s="1"/>
      <c r="UAU202" s="1"/>
      <c r="UAV202" s="1"/>
      <c r="UAW202" s="1"/>
      <c r="UAX202" s="1"/>
      <c r="UAY202" s="1"/>
      <c r="UAZ202" s="1"/>
      <c r="UBA202" s="1"/>
      <c r="UBB202" s="1"/>
      <c r="UBC202" s="1"/>
      <c r="UBD202" s="1"/>
      <c r="UBE202" s="1"/>
      <c r="UBF202" s="1"/>
      <c r="UBG202" s="1"/>
      <c r="UBH202" s="1"/>
      <c r="UBI202" s="1"/>
      <c r="UBJ202" s="1"/>
      <c r="UBK202" s="1"/>
      <c r="UBL202" s="1"/>
      <c r="UBM202" s="1"/>
      <c r="UBN202" s="1"/>
      <c r="UBO202" s="1"/>
      <c r="UBP202" s="1"/>
      <c r="UBQ202" s="1"/>
      <c r="UBR202" s="1"/>
      <c r="UBS202" s="1"/>
      <c r="UBT202" s="1"/>
      <c r="UBU202" s="1"/>
      <c r="UBV202" s="1"/>
      <c r="UBW202" s="1"/>
      <c r="UBX202" s="1"/>
      <c r="UBY202" s="1"/>
      <c r="UBZ202" s="1"/>
      <c r="UCA202" s="1"/>
      <c r="UCB202" s="1"/>
      <c r="UCC202" s="1"/>
      <c r="UCD202" s="1"/>
      <c r="UCE202" s="1"/>
      <c r="UCF202" s="1"/>
      <c r="UCG202" s="1"/>
      <c r="UCH202" s="1"/>
      <c r="UCI202" s="1"/>
      <c r="UCJ202" s="1"/>
      <c r="UCK202" s="1"/>
      <c r="UCL202" s="1"/>
      <c r="UCM202" s="1"/>
      <c r="UCN202" s="1"/>
      <c r="UCO202" s="1"/>
      <c r="UCP202" s="1"/>
      <c r="UCQ202" s="1"/>
      <c r="UCR202" s="1"/>
      <c r="UCS202" s="1"/>
      <c r="UCT202" s="1"/>
      <c r="UCU202" s="1"/>
      <c r="UCV202" s="1"/>
      <c r="UCW202" s="1"/>
      <c r="UCX202" s="1"/>
      <c r="UCY202" s="1"/>
      <c r="UCZ202" s="1"/>
      <c r="UDA202" s="1"/>
      <c r="UDB202" s="1"/>
      <c r="UDC202" s="1"/>
      <c r="UDD202" s="1"/>
      <c r="UDE202" s="1"/>
      <c r="UDF202" s="1"/>
      <c r="UDG202" s="1"/>
      <c r="UDH202" s="1"/>
      <c r="UDI202" s="1"/>
      <c r="UDJ202" s="1"/>
      <c r="UDK202" s="1"/>
      <c r="UDL202" s="1"/>
      <c r="UDM202" s="1"/>
      <c r="UDN202" s="1"/>
      <c r="UDO202" s="1"/>
      <c r="UDP202" s="1"/>
      <c r="UDQ202" s="1"/>
      <c r="UDR202" s="1"/>
      <c r="UDS202" s="1"/>
      <c r="UDT202" s="1"/>
      <c r="UDU202" s="1"/>
      <c r="UDV202" s="1"/>
      <c r="UDW202" s="1"/>
      <c r="UDX202" s="1"/>
      <c r="UDY202" s="1"/>
      <c r="UDZ202" s="1"/>
      <c r="UEA202" s="1"/>
      <c r="UEB202" s="1"/>
      <c r="UEC202" s="1"/>
      <c r="UED202" s="1"/>
      <c r="UEE202" s="1"/>
      <c r="UEF202" s="1"/>
      <c r="UEG202" s="1"/>
      <c r="UEH202" s="1"/>
      <c r="UEI202" s="1"/>
      <c r="UEJ202" s="1"/>
      <c r="UEK202" s="1"/>
      <c r="UEL202" s="1"/>
      <c r="UEM202" s="1"/>
      <c r="UEN202" s="1"/>
      <c r="UEO202" s="1"/>
      <c r="UEP202" s="1"/>
      <c r="UEQ202" s="1"/>
      <c r="UER202" s="1"/>
      <c r="UES202" s="1"/>
      <c r="UET202" s="1"/>
      <c r="UEU202" s="1"/>
      <c r="UEV202" s="1"/>
      <c r="UEW202" s="1"/>
      <c r="UEX202" s="1"/>
      <c r="UEY202" s="1"/>
      <c r="UEZ202" s="1"/>
      <c r="UFA202" s="1"/>
      <c r="UFB202" s="1"/>
      <c r="UFC202" s="1"/>
      <c r="UFD202" s="1"/>
      <c r="UFE202" s="1"/>
      <c r="UFF202" s="1"/>
      <c r="UFG202" s="1"/>
      <c r="UFH202" s="1"/>
      <c r="UFI202" s="1"/>
      <c r="UFJ202" s="1"/>
      <c r="UFK202" s="1"/>
      <c r="UFL202" s="1"/>
      <c r="UFM202" s="1"/>
      <c r="UFN202" s="1"/>
      <c r="UFO202" s="1"/>
      <c r="UFP202" s="1"/>
      <c r="UFQ202" s="1"/>
      <c r="UFR202" s="1"/>
      <c r="UFS202" s="1"/>
      <c r="UFT202" s="1"/>
      <c r="UFU202" s="1"/>
      <c r="UFV202" s="1"/>
      <c r="UFW202" s="1"/>
      <c r="UFX202" s="1"/>
      <c r="UFY202" s="1"/>
      <c r="UFZ202" s="1"/>
      <c r="UGA202" s="1"/>
      <c r="UGB202" s="1"/>
      <c r="UGC202" s="1"/>
      <c r="UGD202" s="1"/>
      <c r="UGE202" s="1"/>
      <c r="UGF202" s="1"/>
      <c r="UGG202" s="1"/>
      <c r="UGH202" s="1"/>
      <c r="UGI202" s="1"/>
      <c r="UGJ202" s="1"/>
      <c r="UGK202" s="1"/>
      <c r="UGL202" s="1"/>
      <c r="UGM202" s="1"/>
      <c r="UGN202" s="1"/>
      <c r="UGO202" s="1"/>
      <c r="UGP202" s="1"/>
      <c r="UGQ202" s="1"/>
      <c r="UGR202" s="1"/>
      <c r="UGS202" s="1"/>
      <c r="UGT202" s="1"/>
      <c r="UGU202" s="1"/>
      <c r="UGV202" s="1"/>
      <c r="UGW202" s="1"/>
      <c r="UGX202" s="1"/>
      <c r="UGY202" s="1"/>
      <c r="UGZ202" s="1"/>
      <c r="UHA202" s="1"/>
      <c r="UHB202" s="1"/>
      <c r="UHC202" s="1"/>
      <c r="UHD202" s="1"/>
      <c r="UHE202" s="1"/>
      <c r="UHF202" s="1"/>
      <c r="UHG202" s="1"/>
      <c r="UHH202" s="1"/>
      <c r="UHI202" s="1"/>
      <c r="UHJ202" s="1"/>
      <c r="UHK202" s="1"/>
      <c r="UHL202" s="1"/>
      <c r="UHM202" s="1"/>
      <c r="UHN202" s="1"/>
      <c r="UHO202" s="1"/>
      <c r="UHP202" s="1"/>
      <c r="UHQ202" s="1"/>
      <c r="UHR202" s="1"/>
      <c r="UHS202" s="1"/>
      <c r="UHT202" s="1"/>
      <c r="UHU202" s="1"/>
      <c r="UHV202" s="1"/>
      <c r="UHW202" s="1"/>
      <c r="UHX202" s="1"/>
      <c r="UHY202" s="1"/>
      <c r="UHZ202" s="1"/>
      <c r="UIA202" s="1"/>
      <c r="UIB202" s="1"/>
      <c r="UIC202" s="1"/>
      <c r="UID202" s="1"/>
      <c r="UIE202" s="1"/>
      <c r="UIF202" s="1"/>
      <c r="UIG202" s="1"/>
      <c r="UIH202" s="1"/>
      <c r="UII202" s="1"/>
      <c r="UIJ202" s="1"/>
      <c r="UIK202" s="1"/>
      <c r="UIL202" s="1"/>
      <c r="UIM202" s="1"/>
      <c r="UIN202" s="1"/>
      <c r="UIO202" s="1"/>
      <c r="UIP202" s="1"/>
      <c r="UIQ202" s="1"/>
      <c r="UIR202" s="1"/>
      <c r="UIS202" s="1"/>
      <c r="UIT202" s="1"/>
      <c r="UIU202" s="1"/>
      <c r="UIV202" s="1"/>
      <c r="UIW202" s="1"/>
      <c r="UIX202" s="1"/>
      <c r="UIY202" s="1"/>
      <c r="UIZ202" s="1"/>
      <c r="UJA202" s="1"/>
      <c r="UJB202" s="1"/>
      <c r="UJC202" s="1"/>
      <c r="UJD202" s="1"/>
      <c r="UJE202" s="1"/>
      <c r="UJF202" s="1"/>
      <c r="UJG202" s="1"/>
      <c r="UJH202" s="1"/>
      <c r="UJI202" s="1"/>
      <c r="UJJ202" s="1"/>
      <c r="UJK202" s="1"/>
      <c r="UJL202" s="1"/>
      <c r="UJM202" s="1"/>
      <c r="UJN202" s="1"/>
      <c r="UJO202" s="1"/>
      <c r="UJP202" s="1"/>
      <c r="UJQ202" s="1"/>
      <c r="UJR202" s="1"/>
      <c r="UJS202" s="1"/>
      <c r="UJT202" s="1"/>
      <c r="UJU202" s="1"/>
      <c r="UJV202" s="1"/>
      <c r="UJW202" s="1"/>
      <c r="UJX202" s="1"/>
      <c r="UJY202" s="1"/>
      <c r="UJZ202" s="1"/>
      <c r="UKA202" s="1"/>
      <c r="UKB202" s="1"/>
      <c r="UKC202" s="1"/>
      <c r="UKD202" s="1"/>
      <c r="UKE202" s="1"/>
      <c r="UKF202" s="1"/>
      <c r="UKG202" s="1"/>
      <c r="UKH202" s="1"/>
      <c r="UKI202" s="1"/>
      <c r="UKJ202" s="1"/>
      <c r="UKK202" s="1"/>
      <c r="UKL202" s="1"/>
      <c r="UKM202" s="1"/>
      <c r="UKN202" s="1"/>
      <c r="UKO202" s="1"/>
      <c r="UKP202" s="1"/>
      <c r="UKQ202" s="1"/>
      <c r="UKR202" s="1"/>
      <c r="UKS202" s="1"/>
      <c r="UKT202" s="1"/>
      <c r="UKU202" s="1"/>
      <c r="UKV202" s="1"/>
      <c r="UKW202" s="1"/>
      <c r="UKX202" s="1"/>
      <c r="UKY202" s="1"/>
      <c r="UKZ202" s="1"/>
      <c r="ULA202" s="1"/>
      <c r="ULB202" s="1"/>
      <c r="ULC202" s="1"/>
      <c r="ULD202" s="1"/>
      <c r="ULE202" s="1"/>
      <c r="ULF202" s="1"/>
      <c r="ULG202" s="1"/>
      <c r="ULH202" s="1"/>
      <c r="ULI202" s="1"/>
      <c r="ULJ202" s="1"/>
      <c r="ULK202" s="1"/>
      <c r="ULL202" s="1"/>
      <c r="ULM202" s="1"/>
      <c r="ULN202" s="1"/>
      <c r="ULO202" s="1"/>
      <c r="ULP202" s="1"/>
      <c r="ULQ202" s="1"/>
      <c r="ULR202" s="1"/>
      <c r="ULS202" s="1"/>
      <c r="ULT202" s="1"/>
      <c r="ULU202" s="1"/>
      <c r="ULV202" s="1"/>
      <c r="ULW202" s="1"/>
      <c r="ULX202" s="1"/>
      <c r="ULY202" s="1"/>
      <c r="ULZ202" s="1"/>
      <c r="UMA202" s="1"/>
      <c r="UMB202" s="1"/>
      <c r="UMC202" s="1"/>
      <c r="UMD202" s="1"/>
      <c r="UME202" s="1"/>
      <c r="UMF202" s="1"/>
      <c r="UMG202" s="1"/>
      <c r="UMH202" s="1"/>
      <c r="UMI202" s="1"/>
      <c r="UMJ202" s="1"/>
      <c r="UMK202" s="1"/>
      <c r="UML202" s="1"/>
      <c r="UMM202" s="1"/>
      <c r="UMN202" s="1"/>
      <c r="UMO202" s="1"/>
      <c r="UMP202" s="1"/>
      <c r="UMQ202" s="1"/>
      <c r="UMR202" s="1"/>
      <c r="UMS202" s="1"/>
      <c r="UMT202" s="1"/>
      <c r="UMU202" s="1"/>
      <c r="UMV202" s="1"/>
      <c r="UMW202" s="1"/>
      <c r="UMX202" s="1"/>
      <c r="UMY202" s="1"/>
      <c r="UMZ202" s="1"/>
      <c r="UNA202" s="1"/>
      <c r="UNB202" s="1"/>
      <c r="UNC202" s="1"/>
      <c r="UND202" s="1"/>
      <c r="UNE202" s="1"/>
      <c r="UNF202" s="1"/>
      <c r="UNG202" s="1"/>
      <c r="UNH202" s="1"/>
      <c r="UNI202" s="1"/>
      <c r="UNJ202" s="1"/>
      <c r="UNK202" s="1"/>
      <c r="UNL202" s="1"/>
      <c r="UNM202" s="1"/>
      <c r="UNN202" s="1"/>
      <c r="UNO202" s="1"/>
      <c r="UNP202" s="1"/>
      <c r="UNQ202" s="1"/>
      <c r="UNR202" s="1"/>
      <c r="UNS202" s="1"/>
      <c r="UNT202" s="1"/>
      <c r="UNU202" s="1"/>
      <c r="UNV202" s="1"/>
      <c r="UNW202" s="1"/>
      <c r="UNX202" s="1"/>
      <c r="UNY202" s="1"/>
      <c r="UNZ202" s="1"/>
      <c r="UOA202" s="1"/>
      <c r="UOB202" s="1"/>
      <c r="UOC202" s="1"/>
      <c r="UOD202" s="1"/>
      <c r="UOE202" s="1"/>
      <c r="UOF202" s="1"/>
      <c r="UOG202" s="1"/>
      <c r="UOH202" s="1"/>
      <c r="UOI202" s="1"/>
      <c r="UOJ202" s="1"/>
      <c r="UOK202" s="1"/>
      <c r="UOL202" s="1"/>
      <c r="UOM202" s="1"/>
      <c r="UON202" s="1"/>
      <c r="UOO202" s="1"/>
      <c r="UOP202" s="1"/>
      <c r="UOQ202" s="1"/>
      <c r="UOR202" s="1"/>
      <c r="UOS202" s="1"/>
      <c r="UOT202" s="1"/>
      <c r="UOU202" s="1"/>
      <c r="UOV202" s="1"/>
      <c r="UOW202" s="1"/>
      <c r="UOX202" s="1"/>
      <c r="UOY202" s="1"/>
      <c r="UOZ202" s="1"/>
      <c r="UPA202" s="1"/>
      <c r="UPB202" s="1"/>
      <c r="UPC202" s="1"/>
      <c r="UPD202" s="1"/>
      <c r="UPE202" s="1"/>
      <c r="UPF202" s="1"/>
      <c r="UPG202" s="1"/>
      <c r="UPH202" s="1"/>
      <c r="UPI202" s="1"/>
      <c r="UPJ202" s="1"/>
      <c r="UPK202" s="1"/>
      <c r="UPL202" s="1"/>
      <c r="UPM202" s="1"/>
      <c r="UPN202" s="1"/>
      <c r="UPO202" s="1"/>
      <c r="UPP202" s="1"/>
      <c r="UPQ202" s="1"/>
      <c r="UPR202" s="1"/>
      <c r="UPS202" s="1"/>
      <c r="UPT202" s="1"/>
      <c r="UPU202" s="1"/>
      <c r="UPV202" s="1"/>
      <c r="UPW202" s="1"/>
      <c r="UPX202" s="1"/>
      <c r="UPY202" s="1"/>
      <c r="UPZ202" s="1"/>
      <c r="UQA202" s="1"/>
      <c r="UQB202" s="1"/>
      <c r="UQC202" s="1"/>
      <c r="UQD202" s="1"/>
      <c r="UQE202" s="1"/>
      <c r="UQF202" s="1"/>
      <c r="UQG202" s="1"/>
      <c r="UQH202" s="1"/>
      <c r="UQI202" s="1"/>
      <c r="UQJ202" s="1"/>
      <c r="UQK202" s="1"/>
      <c r="UQL202" s="1"/>
      <c r="UQM202" s="1"/>
      <c r="UQN202" s="1"/>
      <c r="UQO202" s="1"/>
      <c r="UQP202" s="1"/>
      <c r="UQQ202" s="1"/>
      <c r="UQR202" s="1"/>
      <c r="UQS202" s="1"/>
      <c r="UQT202" s="1"/>
      <c r="UQU202" s="1"/>
      <c r="UQV202" s="1"/>
      <c r="UQW202" s="1"/>
      <c r="UQX202" s="1"/>
      <c r="UQY202" s="1"/>
      <c r="UQZ202" s="1"/>
      <c r="URA202" s="1"/>
      <c r="URB202" s="1"/>
      <c r="URC202" s="1"/>
      <c r="URD202" s="1"/>
      <c r="URE202" s="1"/>
      <c r="URF202" s="1"/>
      <c r="URG202" s="1"/>
      <c r="URH202" s="1"/>
      <c r="URI202" s="1"/>
      <c r="URJ202" s="1"/>
      <c r="URK202" s="1"/>
      <c r="URL202" s="1"/>
      <c r="URM202" s="1"/>
      <c r="URN202" s="1"/>
      <c r="URO202" s="1"/>
      <c r="URP202" s="1"/>
      <c r="URQ202" s="1"/>
      <c r="URR202" s="1"/>
      <c r="URS202" s="1"/>
      <c r="URT202" s="1"/>
      <c r="URU202" s="1"/>
      <c r="URV202" s="1"/>
      <c r="URW202" s="1"/>
      <c r="URX202" s="1"/>
      <c r="URY202" s="1"/>
      <c r="URZ202" s="1"/>
      <c r="USA202" s="1"/>
      <c r="USB202" s="1"/>
      <c r="USC202" s="1"/>
      <c r="USD202" s="1"/>
      <c r="USE202" s="1"/>
      <c r="USF202" s="1"/>
      <c r="USG202" s="1"/>
      <c r="USH202" s="1"/>
      <c r="USI202" s="1"/>
      <c r="USJ202" s="1"/>
      <c r="USK202" s="1"/>
      <c r="USL202" s="1"/>
      <c r="USM202" s="1"/>
      <c r="USN202" s="1"/>
      <c r="USO202" s="1"/>
      <c r="USP202" s="1"/>
      <c r="USQ202" s="1"/>
      <c r="USR202" s="1"/>
      <c r="USS202" s="1"/>
      <c r="UST202" s="1"/>
      <c r="USU202" s="1"/>
      <c r="USV202" s="1"/>
      <c r="USW202" s="1"/>
      <c r="USX202" s="1"/>
      <c r="USY202" s="1"/>
      <c r="USZ202" s="1"/>
      <c r="UTA202" s="1"/>
      <c r="UTB202" s="1"/>
      <c r="UTC202" s="1"/>
      <c r="UTD202" s="1"/>
      <c r="UTE202" s="1"/>
      <c r="UTF202" s="1"/>
      <c r="UTG202" s="1"/>
      <c r="UTH202" s="1"/>
      <c r="UTI202" s="1"/>
      <c r="UTJ202" s="1"/>
      <c r="UTK202" s="1"/>
      <c r="UTL202" s="1"/>
      <c r="UTM202" s="1"/>
      <c r="UTN202" s="1"/>
      <c r="UTO202" s="1"/>
      <c r="UTP202" s="1"/>
      <c r="UTQ202" s="1"/>
      <c r="UTR202" s="1"/>
      <c r="UTS202" s="1"/>
      <c r="UTT202" s="1"/>
      <c r="UTU202" s="1"/>
      <c r="UTV202" s="1"/>
      <c r="UTW202" s="1"/>
      <c r="UTX202" s="1"/>
      <c r="UTY202" s="1"/>
      <c r="UTZ202" s="1"/>
      <c r="UUA202" s="1"/>
      <c r="UUB202" s="1"/>
      <c r="UUC202" s="1"/>
      <c r="UUD202" s="1"/>
      <c r="UUE202" s="1"/>
      <c r="UUF202" s="1"/>
      <c r="UUG202" s="1"/>
      <c r="UUH202" s="1"/>
      <c r="UUI202" s="1"/>
      <c r="UUJ202" s="1"/>
      <c r="UUK202" s="1"/>
      <c r="UUL202" s="1"/>
      <c r="UUM202" s="1"/>
      <c r="UUN202" s="1"/>
      <c r="UUO202" s="1"/>
      <c r="UUP202" s="1"/>
      <c r="UUQ202" s="1"/>
      <c r="UUR202" s="1"/>
      <c r="UUS202" s="1"/>
      <c r="UUT202" s="1"/>
      <c r="UUU202" s="1"/>
      <c r="UUV202" s="1"/>
      <c r="UUW202" s="1"/>
      <c r="UUX202" s="1"/>
      <c r="UUY202" s="1"/>
      <c r="UUZ202" s="1"/>
      <c r="UVA202" s="1"/>
      <c r="UVB202" s="1"/>
      <c r="UVC202" s="1"/>
      <c r="UVD202" s="1"/>
      <c r="UVE202" s="1"/>
      <c r="UVF202" s="1"/>
      <c r="UVG202" s="1"/>
      <c r="UVH202" s="1"/>
      <c r="UVI202" s="1"/>
      <c r="UVJ202" s="1"/>
      <c r="UVK202" s="1"/>
      <c r="UVL202" s="1"/>
      <c r="UVM202" s="1"/>
      <c r="UVN202" s="1"/>
      <c r="UVO202" s="1"/>
      <c r="UVP202" s="1"/>
      <c r="UVQ202" s="1"/>
      <c r="UVR202" s="1"/>
      <c r="UVS202" s="1"/>
      <c r="UVT202" s="1"/>
      <c r="UVU202" s="1"/>
      <c r="UVV202" s="1"/>
      <c r="UVW202" s="1"/>
      <c r="UVX202" s="1"/>
      <c r="UVY202" s="1"/>
      <c r="UVZ202" s="1"/>
      <c r="UWA202" s="1"/>
      <c r="UWB202" s="1"/>
      <c r="UWC202" s="1"/>
      <c r="UWD202" s="1"/>
      <c r="UWE202" s="1"/>
      <c r="UWF202" s="1"/>
      <c r="UWG202" s="1"/>
      <c r="UWH202" s="1"/>
      <c r="UWI202" s="1"/>
      <c r="UWJ202" s="1"/>
      <c r="UWK202" s="1"/>
      <c r="UWL202" s="1"/>
      <c r="UWM202" s="1"/>
      <c r="UWN202" s="1"/>
      <c r="UWO202" s="1"/>
      <c r="UWP202" s="1"/>
      <c r="UWQ202" s="1"/>
      <c r="UWR202" s="1"/>
      <c r="UWS202" s="1"/>
      <c r="UWT202" s="1"/>
      <c r="UWU202" s="1"/>
      <c r="UWV202" s="1"/>
      <c r="UWW202" s="1"/>
      <c r="UWX202" s="1"/>
      <c r="UWY202" s="1"/>
      <c r="UWZ202" s="1"/>
      <c r="UXA202" s="1"/>
      <c r="UXB202" s="1"/>
      <c r="UXC202" s="1"/>
      <c r="UXD202" s="1"/>
      <c r="UXE202" s="1"/>
      <c r="UXF202" s="1"/>
      <c r="UXG202" s="1"/>
      <c r="UXH202" s="1"/>
      <c r="UXI202" s="1"/>
      <c r="UXJ202" s="1"/>
      <c r="UXK202" s="1"/>
      <c r="UXL202" s="1"/>
      <c r="UXM202" s="1"/>
      <c r="UXN202" s="1"/>
      <c r="UXO202" s="1"/>
      <c r="UXP202" s="1"/>
      <c r="UXQ202" s="1"/>
      <c r="UXR202" s="1"/>
      <c r="UXS202" s="1"/>
      <c r="UXT202" s="1"/>
      <c r="UXU202" s="1"/>
      <c r="UXV202" s="1"/>
      <c r="UXW202" s="1"/>
      <c r="UXX202" s="1"/>
      <c r="UXY202" s="1"/>
      <c r="UXZ202" s="1"/>
      <c r="UYA202" s="1"/>
      <c r="UYB202" s="1"/>
      <c r="UYC202" s="1"/>
      <c r="UYD202" s="1"/>
      <c r="UYE202" s="1"/>
      <c r="UYF202" s="1"/>
      <c r="UYG202" s="1"/>
      <c r="UYH202" s="1"/>
      <c r="UYI202" s="1"/>
      <c r="UYJ202" s="1"/>
      <c r="UYK202" s="1"/>
      <c r="UYL202" s="1"/>
      <c r="UYM202" s="1"/>
      <c r="UYN202" s="1"/>
      <c r="UYO202" s="1"/>
      <c r="UYP202" s="1"/>
      <c r="UYQ202" s="1"/>
      <c r="UYR202" s="1"/>
      <c r="UYS202" s="1"/>
      <c r="UYT202" s="1"/>
      <c r="UYU202" s="1"/>
      <c r="UYV202" s="1"/>
      <c r="UYW202" s="1"/>
      <c r="UYX202" s="1"/>
      <c r="UYY202" s="1"/>
      <c r="UYZ202" s="1"/>
      <c r="UZA202" s="1"/>
      <c r="UZB202" s="1"/>
      <c r="UZC202" s="1"/>
      <c r="UZD202" s="1"/>
      <c r="UZE202" s="1"/>
      <c r="UZF202" s="1"/>
      <c r="UZG202" s="1"/>
      <c r="UZH202" s="1"/>
      <c r="UZI202" s="1"/>
      <c r="UZJ202" s="1"/>
      <c r="UZK202" s="1"/>
      <c r="UZL202" s="1"/>
      <c r="UZM202" s="1"/>
      <c r="UZN202" s="1"/>
      <c r="UZO202" s="1"/>
      <c r="UZP202" s="1"/>
      <c r="UZQ202" s="1"/>
      <c r="UZR202" s="1"/>
      <c r="UZS202" s="1"/>
      <c r="UZT202" s="1"/>
      <c r="UZU202" s="1"/>
      <c r="UZV202" s="1"/>
      <c r="UZW202" s="1"/>
      <c r="UZX202" s="1"/>
      <c r="UZY202" s="1"/>
      <c r="UZZ202" s="1"/>
      <c r="VAA202" s="1"/>
      <c r="VAB202" s="1"/>
      <c r="VAC202" s="1"/>
      <c r="VAD202" s="1"/>
      <c r="VAE202" s="1"/>
      <c r="VAF202" s="1"/>
      <c r="VAG202" s="1"/>
      <c r="VAH202" s="1"/>
      <c r="VAI202" s="1"/>
      <c r="VAJ202" s="1"/>
      <c r="VAK202" s="1"/>
      <c r="VAL202" s="1"/>
      <c r="VAM202" s="1"/>
      <c r="VAN202" s="1"/>
      <c r="VAO202" s="1"/>
      <c r="VAP202" s="1"/>
      <c r="VAQ202" s="1"/>
      <c r="VAR202" s="1"/>
      <c r="VAS202" s="1"/>
      <c r="VAT202" s="1"/>
      <c r="VAU202" s="1"/>
      <c r="VAV202" s="1"/>
      <c r="VAW202" s="1"/>
      <c r="VAX202" s="1"/>
      <c r="VAY202" s="1"/>
      <c r="VAZ202" s="1"/>
      <c r="VBA202" s="1"/>
      <c r="VBB202" s="1"/>
      <c r="VBC202" s="1"/>
      <c r="VBD202" s="1"/>
      <c r="VBE202" s="1"/>
      <c r="VBF202" s="1"/>
      <c r="VBG202" s="1"/>
      <c r="VBH202" s="1"/>
      <c r="VBI202" s="1"/>
      <c r="VBJ202" s="1"/>
      <c r="VBK202" s="1"/>
      <c r="VBL202" s="1"/>
      <c r="VBM202" s="1"/>
      <c r="VBN202" s="1"/>
      <c r="VBO202" s="1"/>
      <c r="VBP202" s="1"/>
      <c r="VBQ202" s="1"/>
      <c r="VBR202" s="1"/>
      <c r="VBS202" s="1"/>
      <c r="VBT202" s="1"/>
      <c r="VBU202" s="1"/>
      <c r="VBV202" s="1"/>
      <c r="VBW202" s="1"/>
      <c r="VBX202" s="1"/>
      <c r="VBY202" s="1"/>
      <c r="VBZ202" s="1"/>
      <c r="VCA202" s="1"/>
      <c r="VCB202" s="1"/>
      <c r="VCC202" s="1"/>
      <c r="VCD202" s="1"/>
      <c r="VCE202" s="1"/>
      <c r="VCF202" s="1"/>
      <c r="VCG202" s="1"/>
      <c r="VCH202" s="1"/>
      <c r="VCI202" s="1"/>
      <c r="VCJ202" s="1"/>
      <c r="VCK202" s="1"/>
      <c r="VCL202" s="1"/>
      <c r="VCM202" s="1"/>
      <c r="VCN202" s="1"/>
      <c r="VCO202" s="1"/>
      <c r="VCP202" s="1"/>
      <c r="VCQ202" s="1"/>
      <c r="VCR202" s="1"/>
      <c r="VCS202" s="1"/>
      <c r="VCT202" s="1"/>
      <c r="VCU202" s="1"/>
      <c r="VCV202" s="1"/>
      <c r="VCW202" s="1"/>
      <c r="VCX202" s="1"/>
      <c r="VCY202" s="1"/>
      <c r="VCZ202" s="1"/>
      <c r="VDA202" s="1"/>
      <c r="VDB202" s="1"/>
      <c r="VDC202" s="1"/>
      <c r="VDD202" s="1"/>
      <c r="VDE202" s="1"/>
      <c r="VDF202" s="1"/>
      <c r="VDG202" s="1"/>
      <c r="VDH202" s="1"/>
      <c r="VDI202" s="1"/>
      <c r="VDJ202" s="1"/>
      <c r="VDK202" s="1"/>
      <c r="VDL202" s="1"/>
      <c r="VDM202" s="1"/>
      <c r="VDN202" s="1"/>
      <c r="VDO202" s="1"/>
      <c r="VDP202" s="1"/>
      <c r="VDQ202" s="1"/>
      <c r="VDR202" s="1"/>
      <c r="VDS202" s="1"/>
      <c r="VDT202" s="1"/>
      <c r="VDU202" s="1"/>
      <c r="VDV202" s="1"/>
      <c r="VDW202" s="1"/>
      <c r="VDX202" s="1"/>
      <c r="VDY202" s="1"/>
      <c r="VDZ202" s="1"/>
      <c r="VEA202" s="1"/>
      <c r="VEB202" s="1"/>
      <c r="VEC202" s="1"/>
      <c r="VED202" s="1"/>
      <c r="VEE202" s="1"/>
      <c r="VEF202" s="1"/>
      <c r="VEG202" s="1"/>
      <c r="VEH202" s="1"/>
      <c r="VEI202" s="1"/>
      <c r="VEJ202" s="1"/>
      <c r="VEK202" s="1"/>
      <c r="VEL202" s="1"/>
      <c r="VEM202" s="1"/>
      <c r="VEN202" s="1"/>
      <c r="VEO202" s="1"/>
      <c r="VEP202" s="1"/>
      <c r="VEQ202" s="1"/>
      <c r="VER202" s="1"/>
      <c r="VES202" s="1"/>
      <c r="VET202" s="1"/>
      <c r="VEU202" s="1"/>
      <c r="VEV202" s="1"/>
      <c r="VEW202" s="1"/>
      <c r="VEX202" s="1"/>
      <c r="VEY202" s="1"/>
      <c r="VEZ202" s="1"/>
      <c r="VFA202" s="1"/>
      <c r="VFB202" s="1"/>
      <c r="VFC202" s="1"/>
      <c r="VFD202" s="1"/>
      <c r="VFE202" s="1"/>
      <c r="VFF202" s="1"/>
      <c r="VFG202" s="1"/>
      <c r="VFH202" s="1"/>
      <c r="VFI202" s="1"/>
      <c r="VFJ202" s="1"/>
      <c r="VFK202" s="1"/>
      <c r="VFL202" s="1"/>
      <c r="VFM202" s="1"/>
      <c r="VFN202" s="1"/>
      <c r="VFO202" s="1"/>
      <c r="VFP202" s="1"/>
      <c r="VFQ202" s="1"/>
      <c r="VFR202" s="1"/>
      <c r="VFS202" s="1"/>
      <c r="VFT202" s="1"/>
      <c r="VFU202" s="1"/>
      <c r="VFV202" s="1"/>
      <c r="VFW202" s="1"/>
      <c r="VFX202" s="1"/>
      <c r="VFY202" s="1"/>
      <c r="VFZ202" s="1"/>
      <c r="VGA202" s="1"/>
      <c r="VGB202" s="1"/>
      <c r="VGC202" s="1"/>
      <c r="VGD202" s="1"/>
      <c r="VGE202" s="1"/>
      <c r="VGF202" s="1"/>
      <c r="VGG202" s="1"/>
      <c r="VGH202" s="1"/>
      <c r="VGI202" s="1"/>
      <c r="VGJ202" s="1"/>
      <c r="VGK202" s="1"/>
      <c r="VGL202" s="1"/>
      <c r="VGM202" s="1"/>
      <c r="VGN202" s="1"/>
      <c r="VGO202" s="1"/>
      <c r="VGP202" s="1"/>
      <c r="VGQ202" s="1"/>
      <c r="VGR202" s="1"/>
      <c r="VGS202" s="1"/>
      <c r="VGT202" s="1"/>
      <c r="VGU202" s="1"/>
      <c r="VGV202" s="1"/>
      <c r="VGW202" s="1"/>
      <c r="VGX202" s="1"/>
      <c r="VGY202" s="1"/>
      <c r="VGZ202" s="1"/>
      <c r="VHA202" s="1"/>
      <c r="VHB202" s="1"/>
      <c r="VHC202" s="1"/>
      <c r="VHD202" s="1"/>
      <c r="VHE202" s="1"/>
      <c r="VHF202" s="1"/>
      <c r="VHG202" s="1"/>
      <c r="VHH202" s="1"/>
      <c r="VHI202" s="1"/>
      <c r="VHJ202" s="1"/>
      <c r="VHK202" s="1"/>
      <c r="VHL202" s="1"/>
      <c r="VHM202" s="1"/>
      <c r="VHN202" s="1"/>
      <c r="VHO202" s="1"/>
      <c r="VHP202" s="1"/>
      <c r="VHQ202" s="1"/>
      <c r="VHR202" s="1"/>
      <c r="VHS202" s="1"/>
      <c r="VHT202" s="1"/>
      <c r="VHU202" s="1"/>
      <c r="VHV202" s="1"/>
      <c r="VHW202" s="1"/>
      <c r="VHX202" s="1"/>
      <c r="VHY202" s="1"/>
      <c r="VHZ202" s="1"/>
      <c r="VIA202" s="1"/>
      <c r="VIB202" s="1"/>
      <c r="VIC202" s="1"/>
      <c r="VID202" s="1"/>
      <c r="VIE202" s="1"/>
      <c r="VIF202" s="1"/>
      <c r="VIG202" s="1"/>
      <c r="VIH202" s="1"/>
      <c r="VII202" s="1"/>
      <c r="VIJ202" s="1"/>
      <c r="VIK202" s="1"/>
      <c r="VIL202" s="1"/>
      <c r="VIM202" s="1"/>
      <c r="VIN202" s="1"/>
      <c r="VIO202" s="1"/>
      <c r="VIP202" s="1"/>
      <c r="VIQ202" s="1"/>
      <c r="VIR202" s="1"/>
      <c r="VIS202" s="1"/>
      <c r="VIT202" s="1"/>
      <c r="VIU202" s="1"/>
      <c r="VIV202" s="1"/>
      <c r="VIW202" s="1"/>
      <c r="VIX202" s="1"/>
      <c r="VIY202" s="1"/>
      <c r="VIZ202" s="1"/>
      <c r="VJA202" s="1"/>
      <c r="VJB202" s="1"/>
      <c r="VJC202" s="1"/>
      <c r="VJD202" s="1"/>
      <c r="VJE202" s="1"/>
      <c r="VJF202" s="1"/>
      <c r="VJG202" s="1"/>
      <c r="VJH202" s="1"/>
      <c r="VJI202" s="1"/>
      <c r="VJJ202" s="1"/>
      <c r="VJK202" s="1"/>
      <c r="VJL202" s="1"/>
      <c r="VJM202" s="1"/>
      <c r="VJN202" s="1"/>
      <c r="VJO202" s="1"/>
      <c r="VJP202" s="1"/>
      <c r="VJQ202" s="1"/>
      <c r="VJR202" s="1"/>
      <c r="VJS202" s="1"/>
      <c r="VJT202" s="1"/>
      <c r="VJU202" s="1"/>
      <c r="VJV202" s="1"/>
      <c r="VJW202" s="1"/>
      <c r="VJX202" s="1"/>
      <c r="VJY202" s="1"/>
      <c r="VJZ202" s="1"/>
      <c r="VKA202" s="1"/>
      <c r="VKB202" s="1"/>
      <c r="VKC202" s="1"/>
      <c r="VKD202" s="1"/>
      <c r="VKE202" s="1"/>
      <c r="VKF202" s="1"/>
      <c r="VKG202" s="1"/>
      <c r="VKH202" s="1"/>
      <c r="VKI202" s="1"/>
      <c r="VKJ202" s="1"/>
      <c r="VKK202" s="1"/>
      <c r="VKL202" s="1"/>
      <c r="VKM202" s="1"/>
      <c r="VKN202" s="1"/>
      <c r="VKO202" s="1"/>
      <c r="VKP202" s="1"/>
      <c r="VKQ202" s="1"/>
      <c r="VKR202" s="1"/>
      <c r="VKS202" s="1"/>
      <c r="VKT202" s="1"/>
      <c r="VKU202" s="1"/>
      <c r="VKV202" s="1"/>
      <c r="VKW202" s="1"/>
      <c r="VKX202" s="1"/>
      <c r="VKY202" s="1"/>
      <c r="VKZ202" s="1"/>
      <c r="VLA202" s="1"/>
      <c r="VLB202" s="1"/>
      <c r="VLC202" s="1"/>
      <c r="VLD202" s="1"/>
      <c r="VLE202" s="1"/>
      <c r="VLF202" s="1"/>
      <c r="VLG202" s="1"/>
      <c r="VLH202" s="1"/>
      <c r="VLI202" s="1"/>
      <c r="VLJ202" s="1"/>
      <c r="VLK202" s="1"/>
      <c r="VLL202" s="1"/>
      <c r="VLM202" s="1"/>
      <c r="VLN202" s="1"/>
      <c r="VLO202" s="1"/>
      <c r="VLP202" s="1"/>
      <c r="VLQ202" s="1"/>
      <c r="VLR202" s="1"/>
      <c r="VLS202" s="1"/>
      <c r="VLT202" s="1"/>
      <c r="VLU202" s="1"/>
      <c r="VLV202" s="1"/>
      <c r="VLW202" s="1"/>
      <c r="VLX202" s="1"/>
      <c r="VLY202" s="1"/>
      <c r="VLZ202" s="1"/>
      <c r="VMA202" s="1"/>
      <c r="VMB202" s="1"/>
      <c r="VMC202" s="1"/>
      <c r="VMD202" s="1"/>
      <c r="VME202" s="1"/>
      <c r="VMF202" s="1"/>
      <c r="VMG202" s="1"/>
      <c r="VMH202" s="1"/>
      <c r="VMI202" s="1"/>
      <c r="VMJ202" s="1"/>
      <c r="VMK202" s="1"/>
      <c r="VML202" s="1"/>
      <c r="VMM202" s="1"/>
      <c r="VMN202" s="1"/>
      <c r="VMO202" s="1"/>
      <c r="VMP202" s="1"/>
      <c r="VMQ202" s="1"/>
      <c r="VMR202" s="1"/>
      <c r="VMS202" s="1"/>
      <c r="VMT202" s="1"/>
      <c r="VMU202" s="1"/>
      <c r="VMV202" s="1"/>
      <c r="VMW202" s="1"/>
      <c r="VMX202" s="1"/>
      <c r="VMY202" s="1"/>
      <c r="VMZ202" s="1"/>
      <c r="VNA202" s="1"/>
      <c r="VNB202" s="1"/>
      <c r="VNC202" s="1"/>
      <c r="VND202" s="1"/>
      <c r="VNE202" s="1"/>
      <c r="VNF202" s="1"/>
      <c r="VNG202" s="1"/>
      <c r="VNH202" s="1"/>
      <c r="VNI202" s="1"/>
      <c r="VNJ202" s="1"/>
      <c r="VNK202" s="1"/>
      <c r="VNL202" s="1"/>
      <c r="VNM202" s="1"/>
      <c r="VNN202" s="1"/>
      <c r="VNO202" s="1"/>
      <c r="VNP202" s="1"/>
      <c r="VNQ202" s="1"/>
      <c r="VNR202" s="1"/>
      <c r="VNS202" s="1"/>
      <c r="VNT202" s="1"/>
      <c r="VNU202" s="1"/>
      <c r="VNV202" s="1"/>
      <c r="VNW202" s="1"/>
      <c r="VNX202" s="1"/>
      <c r="VNY202" s="1"/>
      <c r="VNZ202" s="1"/>
      <c r="VOA202" s="1"/>
      <c r="VOB202" s="1"/>
      <c r="VOC202" s="1"/>
      <c r="VOD202" s="1"/>
      <c r="VOE202" s="1"/>
      <c r="VOF202" s="1"/>
      <c r="VOG202" s="1"/>
      <c r="VOH202" s="1"/>
      <c r="VOI202" s="1"/>
      <c r="VOJ202" s="1"/>
      <c r="VOK202" s="1"/>
      <c r="VOL202" s="1"/>
      <c r="VOM202" s="1"/>
      <c r="VON202" s="1"/>
      <c r="VOO202" s="1"/>
      <c r="VOP202" s="1"/>
      <c r="VOQ202" s="1"/>
      <c r="VOR202" s="1"/>
      <c r="VOS202" s="1"/>
      <c r="VOT202" s="1"/>
      <c r="VOU202" s="1"/>
      <c r="VOV202" s="1"/>
      <c r="VOW202" s="1"/>
      <c r="VOX202" s="1"/>
      <c r="VOY202" s="1"/>
      <c r="VOZ202" s="1"/>
      <c r="VPA202" s="1"/>
      <c r="VPB202" s="1"/>
      <c r="VPC202" s="1"/>
      <c r="VPD202" s="1"/>
      <c r="VPE202" s="1"/>
      <c r="VPF202" s="1"/>
      <c r="VPG202" s="1"/>
      <c r="VPH202" s="1"/>
      <c r="VPI202" s="1"/>
      <c r="VPJ202" s="1"/>
      <c r="VPK202" s="1"/>
      <c r="VPL202" s="1"/>
      <c r="VPM202" s="1"/>
      <c r="VPN202" s="1"/>
      <c r="VPO202" s="1"/>
      <c r="VPP202" s="1"/>
      <c r="VPQ202" s="1"/>
      <c r="VPR202" s="1"/>
      <c r="VPS202" s="1"/>
      <c r="VPT202" s="1"/>
      <c r="VPU202" s="1"/>
      <c r="VPV202" s="1"/>
      <c r="VPW202" s="1"/>
      <c r="VPX202" s="1"/>
      <c r="VPY202" s="1"/>
      <c r="VPZ202" s="1"/>
      <c r="VQA202" s="1"/>
      <c r="VQB202" s="1"/>
      <c r="VQC202" s="1"/>
      <c r="VQD202" s="1"/>
      <c r="VQE202" s="1"/>
      <c r="VQF202" s="1"/>
      <c r="VQG202" s="1"/>
      <c r="VQH202" s="1"/>
      <c r="VQI202" s="1"/>
      <c r="VQJ202" s="1"/>
      <c r="VQK202" s="1"/>
      <c r="VQL202" s="1"/>
      <c r="VQM202" s="1"/>
      <c r="VQN202" s="1"/>
      <c r="VQO202" s="1"/>
      <c r="VQP202" s="1"/>
      <c r="VQQ202" s="1"/>
      <c r="VQR202" s="1"/>
      <c r="VQS202" s="1"/>
      <c r="VQT202" s="1"/>
      <c r="VQU202" s="1"/>
      <c r="VQV202" s="1"/>
      <c r="VQW202" s="1"/>
      <c r="VQX202" s="1"/>
      <c r="VQY202" s="1"/>
      <c r="VQZ202" s="1"/>
      <c r="VRA202" s="1"/>
      <c r="VRB202" s="1"/>
      <c r="VRC202" s="1"/>
      <c r="VRD202" s="1"/>
      <c r="VRE202" s="1"/>
      <c r="VRF202" s="1"/>
      <c r="VRG202" s="1"/>
      <c r="VRH202" s="1"/>
      <c r="VRI202" s="1"/>
      <c r="VRJ202" s="1"/>
      <c r="VRK202" s="1"/>
      <c r="VRL202" s="1"/>
      <c r="VRM202" s="1"/>
      <c r="VRN202" s="1"/>
      <c r="VRO202" s="1"/>
      <c r="VRP202" s="1"/>
      <c r="VRQ202" s="1"/>
      <c r="VRR202" s="1"/>
      <c r="VRS202" s="1"/>
      <c r="VRT202" s="1"/>
      <c r="VRU202" s="1"/>
      <c r="VRV202" s="1"/>
      <c r="VRW202" s="1"/>
      <c r="VRX202" s="1"/>
      <c r="VRY202" s="1"/>
      <c r="VRZ202" s="1"/>
      <c r="VSA202" s="1"/>
      <c r="VSB202" s="1"/>
      <c r="VSC202" s="1"/>
      <c r="VSD202" s="1"/>
      <c r="VSE202" s="1"/>
      <c r="VSF202" s="1"/>
      <c r="VSG202" s="1"/>
      <c r="VSH202" s="1"/>
      <c r="VSI202" s="1"/>
      <c r="VSJ202" s="1"/>
      <c r="VSK202" s="1"/>
      <c r="VSL202" s="1"/>
      <c r="VSM202" s="1"/>
      <c r="VSN202" s="1"/>
      <c r="VSO202" s="1"/>
      <c r="VSP202" s="1"/>
      <c r="VSQ202" s="1"/>
      <c r="VSR202" s="1"/>
      <c r="VSS202" s="1"/>
      <c r="VST202" s="1"/>
      <c r="VSU202" s="1"/>
      <c r="VSV202" s="1"/>
      <c r="VSW202" s="1"/>
      <c r="VSX202" s="1"/>
      <c r="VSY202" s="1"/>
      <c r="VSZ202" s="1"/>
      <c r="VTA202" s="1"/>
      <c r="VTB202" s="1"/>
      <c r="VTC202" s="1"/>
      <c r="VTD202" s="1"/>
      <c r="VTE202" s="1"/>
      <c r="VTF202" s="1"/>
      <c r="VTG202" s="1"/>
      <c r="VTH202" s="1"/>
      <c r="VTI202" s="1"/>
      <c r="VTJ202" s="1"/>
      <c r="VTK202" s="1"/>
      <c r="VTL202" s="1"/>
      <c r="VTM202" s="1"/>
      <c r="VTN202" s="1"/>
      <c r="VTO202" s="1"/>
      <c r="VTP202" s="1"/>
      <c r="VTQ202" s="1"/>
      <c r="VTR202" s="1"/>
      <c r="VTS202" s="1"/>
      <c r="VTT202" s="1"/>
      <c r="VTU202" s="1"/>
      <c r="VTV202" s="1"/>
      <c r="VTW202" s="1"/>
      <c r="VTX202" s="1"/>
      <c r="VTY202" s="1"/>
      <c r="VTZ202" s="1"/>
      <c r="VUA202" s="1"/>
      <c r="VUB202" s="1"/>
      <c r="VUC202" s="1"/>
      <c r="VUD202" s="1"/>
      <c r="VUE202" s="1"/>
      <c r="VUF202" s="1"/>
      <c r="VUG202" s="1"/>
      <c r="VUH202" s="1"/>
      <c r="VUI202" s="1"/>
      <c r="VUJ202" s="1"/>
      <c r="VUK202" s="1"/>
      <c r="VUL202" s="1"/>
      <c r="VUM202" s="1"/>
      <c r="VUN202" s="1"/>
      <c r="VUO202" s="1"/>
      <c r="VUP202" s="1"/>
      <c r="VUQ202" s="1"/>
      <c r="VUR202" s="1"/>
      <c r="VUS202" s="1"/>
      <c r="VUT202" s="1"/>
      <c r="VUU202" s="1"/>
      <c r="VUV202" s="1"/>
      <c r="VUW202" s="1"/>
      <c r="VUX202" s="1"/>
      <c r="VUY202" s="1"/>
      <c r="VUZ202" s="1"/>
      <c r="VVA202" s="1"/>
      <c r="VVB202" s="1"/>
      <c r="VVC202" s="1"/>
      <c r="VVD202" s="1"/>
      <c r="VVE202" s="1"/>
      <c r="VVF202" s="1"/>
      <c r="VVG202" s="1"/>
      <c r="VVH202" s="1"/>
      <c r="VVI202" s="1"/>
      <c r="VVJ202" s="1"/>
      <c r="VVK202" s="1"/>
      <c r="VVL202" s="1"/>
      <c r="VVM202" s="1"/>
      <c r="VVN202" s="1"/>
      <c r="VVO202" s="1"/>
      <c r="VVP202" s="1"/>
      <c r="VVQ202" s="1"/>
      <c r="VVR202" s="1"/>
      <c r="VVS202" s="1"/>
      <c r="VVT202" s="1"/>
      <c r="VVU202" s="1"/>
      <c r="VVV202" s="1"/>
      <c r="VVW202" s="1"/>
      <c r="VVX202" s="1"/>
      <c r="VVY202" s="1"/>
      <c r="VVZ202" s="1"/>
      <c r="VWA202" s="1"/>
      <c r="VWB202" s="1"/>
      <c r="VWC202" s="1"/>
      <c r="VWD202" s="1"/>
      <c r="VWE202" s="1"/>
      <c r="VWF202" s="1"/>
      <c r="VWG202" s="1"/>
      <c r="VWH202" s="1"/>
      <c r="VWI202" s="1"/>
      <c r="VWJ202" s="1"/>
      <c r="VWK202" s="1"/>
      <c r="VWL202" s="1"/>
      <c r="VWM202" s="1"/>
      <c r="VWN202" s="1"/>
      <c r="VWO202" s="1"/>
      <c r="VWP202" s="1"/>
      <c r="VWQ202" s="1"/>
      <c r="VWR202" s="1"/>
      <c r="VWS202" s="1"/>
      <c r="VWT202" s="1"/>
      <c r="VWU202" s="1"/>
      <c r="VWV202" s="1"/>
      <c r="VWW202" s="1"/>
      <c r="VWX202" s="1"/>
      <c r="VWY202" s="1"/>
      <c r="VWZ202" s="1"/>
      <c r="VXA202" s="1"/>
      <c r="VXB202" s="1"/>
      <c r="VXC202" s="1"/>
      <c r="VXD202" s="1"/>
      <c r="VXE202" s="1"/>
      <c r="VXF202" s="1"/>
      <c r="VXG202" s="1"/>
      <c r="VXH202" s="1"/>
      <c r="VXI202" s="1"/>
      <c r="VXJ202" s="1"/>
      <c r="VXK202" s="1"/>
      <c r="VXL202" s="1"/>
      <c r="VXM202" s="1"/>
      <c r="VXN202" s="1"/>
      <c r="VXO202" s="1"/>
      <c r="VXP202" s="1"/>
      <c r="VXQ202" s="1"/>
      <c r="VXR202" s="1"/>
      <c r="VXS202" s="1"/>
      <c r="VXT202" s="1"/>
      <c r="VXU202" s="1"/>
      <c r="VXV202" s="1"/>
      <c r="VXW202" s="1"/>
      <c r="VXX202" s="1"/>
      <c r="VXY202" s="1"/>
      <c r="VXZ202" s="1"/>
      <c r="VYA202" s="1"/>
      <c r="VYB202" s="1"/>
      <c r="VYC202" s="1"/>
      <c r="VYD202" s="1"/>
      <c r="VYE202" s="1"/>
      <c r="VYF202" s="1"/>
      <c r="VYG202" s="1"/>
      <c r="VYH202" s="1"/>
      <c r="VYI202" s="1"/>
      <c r="VYJ202" s="1"/>
      <c r="VYK202" s="1"/>
      <c r="VYL202" s="1"/>
      <c r="VYM202" s="1"/>
      <c r="VYN202" s="1"/>
      <c r="VYO202" s="1"/>
      <c r="VYP202" s="1"/>
      <c r="VYQ202" s="1"/>
      <c r="VYR202" s="1"/>
      <c r="VYS202" s="1"/>
      <c r="VYT202" s="1"/>
      <c r="VYU202" s="1"/>
      <c r="VYV202" s="1"/>
      <c r="VYW202" s="1"/>
      <c r="VYX202" s="1"/>
      <c r="VYY202" s="1"/>
      <c r="VYZ202" s="1"/>
      <c r="VZA202" s="1"/>
      <c r="VZB202" s="1"/>
      <c r="VZC202" s="1"/>
      <c r="VZD202" s="1"/>
      <c r="VZE202" s="1"/>
      <c r="VZF202" s="1"/>
      <c r="VZG202" s="1"/>
      <c r="VZH202" s="1"/>
      <c r="VZI202" s="1"/>
      <c r="VZJ202" s="1"/>
      <c r="VZK202" s="1"/>
      <c r="VZL202" s="1"/>
      <c r="VZM202" s="1"/>
      <c r="VZN202" s="1"/>
      <c r="VZO202" s="1"/>
      <c r="VZP202" s="1"/>
      <c r="VZQ202" s="1"/>
      <c r="VZR202" s="1"/>
      <c r="VZS202" s="1"/>
      <c r="VZT202" s="1"/>
      <c r="VZU202" s="1"/>
      <c r="VZV202" s="1"/>
      <c r="VZW202" s="1"/>
      <c r="VZX202" s="1"/>
      <c r="VZY202" s="1"/>
      <c r="VZZ202" s="1"/>
      <c r="WAA202" s="1"/>
      <c r="WAB202" s="1"/>
      <c r="WAC202" s="1"/>
      <c r="WAD202" s="1"/>
      <c r="WAE202" s="1"/>
      <c r="WAF202" s="1"/>
      <c r="WAG202" s="1"/>
      <c r="WAH202" s="1"/>
      <c r="WAI202" s="1"/>
      <c r="WAJ202" s="1"/>
      <c r="WAK202" s="1"/>
      <c r="WAL202" s="1"/>
      <c r="WAM202" s="1"/>
      <c r="WAN202" s="1"/>
      <c r="WAO202" s="1"/>
      <c r="WAP202" s="1"/>
      <c r="WAQ202" s="1"/>
      <c r="WAR202" s="1"/>
      <c r="WAS202" s="1"/>
      <c r="WAT202" s="1"/>
      <c r="WAU202" s="1"/>
      <c r="WAV202" s="1"/>
      <c r="WAW202" s="1"/>
      <c r="WAX202" s="1"/>
      <c r="WAY202" s="1"/>
      <c r="WAZ202" s="1"/>
      <c r="WBA202" s="1"/>
      <c r="WBB202" s="1"/>
      <c r="WBC202" s="1"/>
      <c r="WBD202" s="1"/>
      <c r="WBE202" s="1"/>
      <c r="WBF202" s="1"/>
      <c r="WBG202" s="1"/>
      <c r="WBH202" s="1"/>
      <c r="WBI202" s="1"/>
      <c r="WBJ202" s="1"/>
      <c r="WBK202" s="1"/>
      <c r="WBL202" s="1"/>
      <c r="WBM202" s="1"/>
      <c r="WBN202" s="1"/>
      <c r="WBO202" s="1"/>
      <c r="WBP202" s="1"/>
      <c r="WBQ202" s="1"/>
      <c r="WBR202" s="1"/>
      <c r="WBS202" s="1"/>
      <c r="WBT202" s="1"/>
      <c r="WBU202" s="1"/>
      <c r="WBV202" s="1"/>
      <c r="WBW202" s="1"/>
      <c r="WBX202" s="1"/>
      <c r="WBY202" s="1"/>
      <c r="WBZ202" s="1"/>
      <c r="WCA202" s="1"/>
      <c r="WCB202" s="1"/>
      <c r="WCC202" s="1"/>
      <c r="WCD202" s="1"/>
      <c r="WCE202" s="1"/>
      <c r="WCF202" s="1"/>
      <c r="WCG202" s="1"/>
      <c r="WCH202" s="1"/>
      <c r="WCI202" s="1"/>
      <c r="WCJ202" s="1"/>
      <c r="WCK202" s="1"/>
      <c r="WCL202" s="1"/>
      <c r="WCM202" s="1"/>
      <c r="WCN202" s="1"/>
      <c r="WCO202" s="1"/>
      <c r="WCP202" s="1"/>
      <c r="WCQ202" s="1"/>
      <c r="WCR202" s="1"/>
      <c r="WCS202" s="1"/>
      <c r="WCT202" s="1"/>
      <c r="WCU202" s="1"/>
      <c r="WCV202" s="1"/>
      <c r="WCW202" s="1"/>
      <c r="WCX202" s="1"/>
      <c r="WCY202" s="1"/>
      <c r="WCZ202" s="1"/>
      <c r="WDA202" s="1"/>
      <c r="WDB202" s="1"/>
      <c r="WDC202" s="1"/>
      <c r="WDD202" s="1"/>
      <c r="WDE202" s="1"/>
      <c r="WDF202" s="1"/>
      <c r="WDG202" s="1"/>
      <c r="WDH202" s="1"/>
      <c r="WDI202" s="1"/>
      <c r="WDJ202" s="1"/>
      <c r="WDK202" s="1"/>
      <c r="WDL202" s="1"/>
      <c r="WDM202" s="1"/>
      <c r="WDN202" s="1"/>
      <c r="WDO202" s="1"/>
      <c r="WDP202" s="1"/>
      <c r="WDQ202" s="1"/>
      <c r="WDR202" s="1"/>
      <c r="WDS202" s="1"/>
      <c r="WDT202" s="1"/>
      <c r="WDU202" s="1"/>
      <c r="WDV202" s="1"/>
      <c r="WDW202" s="1"/>
      <c r="WDX202" s="1"/>
      <c r="WDY202" s="1"/>
      <c r="WDZ202" s="1"/>
      <c r="WEA202" s="1"/>
      <c r="WEB202" s="1"/>
      <c r="WEC202" s="1"/>
      <c r="WED202" s="1"/>
      <c r="WEE202" s="1"/>
      <c r="WEF202" s="1"/>
      <c r="WEG202" s="1"/>
      <c r="WEH202" s="1"/>
      <c r="WEI202" s="1"/>
      <c r="WEJ202" s="1"/>
      <c r="WEK202" s="1"/>
      <c r="WEL202" s="1"/>
      <c r="WEM202" s="1"/>
      <c r="WEN202" s="1"/>
      <c r="WEO202" s="1"/>
      <c r="WEP202" s="1"/>
      <c r="WEQ202" s="1"/>
      <c r="WER202" s="1"/>
      <c r="WES202" s="1"/>
      <c r="WET202" s="1"/>
      <c r="WEU202" s="1"/>
      <c r="WEV202" s="1"/>
      <c r="WEW202" s="1"/>
      <c r="WEX202" s="1"/>
      <c r="WEY202" s="1"/>
      <c r="WEZ202" s="1"/>
      <c r="WFA202" s="1"/>
      <c r="WFB202" s="1"/>
      <c r="WFC202" s="1"/>
      <c r="WFD202" s="1"/>
      <c r="WFE202" s="1"/>
      <c r="WFF202" s="1"/>
      <c r="WFG202" s="1"/>
      <c r="WFH202" s="1"/>
      <c r="WFI202" s="1"/>
      <c r="WFJ202" s="1"/>
      <c r="WFK202" s="1"/>
      <c r="WFL202" s="1"/>
      <c r="WFM202" s="1"/>
      <c r="WFN202" s="1"/>
      <c r="WFO202" s="1"/>
      <c r="WFP202" s="1"/>
      <c r="WFQ202" s="1"/>
      <c r="WFR202" s="1"/>
      <c r="WFS202" s="1"/>
      <c r="WFT202" s="1"/>
      <c r="WFU202" s="1"/>
      <c r="WFV202" s="1"/>
      <c r="WFW202" s="1"/>
      <c r="WFX202" s="1"/>
      <c r="WFY202" s="1"/>
      <c r="WFZ202" s="1"/>
      <c r="WGA202" s="1"/>
      <c r="WGB202" s="1"/>
      <c r="WGC202" s="1"/>
      <c r="WGD202" s="1"/>
      <c r="WGE202" s="1"/>
      <c r="WGF202" s="1"/>
      <c r="WGG202" s="1"/>
      <c r="WGH202" s="1"/>
      <c r="WGI202" s="1"/>
      <c r="WGJ202" s="1"/>
      <c r="WGK202" s="1"/>
      <c r="WGL202" s="1"/>
      <c r="WGM202" s="1"/>
      <c r="WGN202" s="1"/>
      <c r="WGO202" s="1"/>
      <c r="WGP202" s="1"/>
      <c r="WGQ202" s="1"/>
      <c r="WGR202" s="1"/>
      <c r="WGS202" s="1"/>
      <c r="WGT202" s="1"/>
      <c r="WGU202" s="1"/>
      <c r="WGV202" s="1"/>
      <c r="WGW202" s="1"/>
      <c r="WGX202" s="1"/>
      <c r="WGY202" s="1"/>
      <c r="WGZ202" s="1"/>
      <c r="WHA202" s="1"/>
      <c r="WHB202" s="1"/>
      <c r="WHC202" s="1"/>
      <c r="WHD202" s="1"/>
      <c r="WHE202" s="1"/>
      <c r="WHF202" s="1"/>
      <c r="WHG202" s="1"/>
      <c r="WHH202" s="1"/>
      <c r="WHI202" s="1"/>
      <c r="WHJ202" s="1"/>
      <c r="WHK202" s="1"/>
      <c r="WHL202" s="1"/>
      <c r="WHM202" s="1"/>
      <c r="WHN202" s="1"/>
      <c r="WHO202" s="1"/>
      <c r="WHP202" s="1"/>
      <c r="WHQ202" s="1"/>
      <c r="WHR202" s="1"/>
      <c r="WHS202" s="1"/>
      <c r="WHT202" s="1"/>
      <c r="WHU202" s="1"/>
      <c r="WHV202" s="1"/>
      <c r="WHW202" s="1"/>
      <c r="WHX202" s="1"/>
      <c r="WHY202" s="1"/>
      <c r="WHZ202" s="1"/>
      <c r="WIA202" s="1"/>
      <c r="WIB202" s="1"/>
      <c r="WIC202" s="1"/>
      <c r="WID202" s="1"/>
      <c r="WIE202" s="1"/>
      <c r="WIF202" s="1"/>
      <c r="WIG202" s="1"/>
      <c r="WIH202" s="1"/>
      <c r="WII202" s="1"/>
      <c r="WIJ202" s="1"/>
      <c r="WIK202" s="1"/>
      <c r="WIL202" s="1"/>
      <c r="WIM202" s="1"/>
      <c r="WIN202" s="1"/>
      <c r="WIO202" s="1"/>
      <c r="WIP202" s="1"/>
      <c r="WIQ202" s="1"/>
      <c r="WIR202" s="1"/>
      <c r="WIS202" s="1"/>
      <c r="WIT202" s="1"/>
      <c r="WIU202" s="1"/>
      <c r="WIV202" s="1"/>
      <c r="WIW202" s="1"/>
      <c r="WIX202" s="1"/>
      <c r="WIY202" s="1"/>
      <c r="WIZ202" s="1"/>
      <c r="WJA202" s="1"/>
      <c r="WJB202" s="1"/>
      <c r="WJC202" s="1"/>
      <c r="WJD202" s="1"/>
      <c r="WJE202" s="1"/>
      <c r="WJF202" s="1"/>
      <c r="WJG202" s="1"/>
      <c r="WJH202" s="1"/>
      <c r="WJI202" s="1"/>
      <c r="WJJ202" s="1"/>
      <c r="WJK202" s="1"/>
      <c r="WJL202" s="1"/>
      <c r="WJM202" s="1"/>
      <c r="WJN202" s="1"/>
      <c r="WJO202" s="1"/>
      <c r="WJP202" s="1"/>
      <c r="WJQ202" s="1"/>
      <c r="WJR202" s="1"/>
      <c r="WJS202" s="1"/>
      <c r="WJT202" s="1"/>
      <c r="WJU202" s="1"/>
      <c r="WJV202" s="1"/>
      <c r="WJW202" s="1"/>
      <c r="WJX202" s="1"/>
      <c r="WJY202" s="1"/>
      <c r="WJZ202" s="1"/>
      <c r="WKA202" s="1"/>
      <c r="WKB202" s="1"/>
      <c r="WKC202" s="1"/>
      <c r="WKD202" s="1"/>
      <c r="WKE202" s="1"/>
      <c r="WKF202" s="1"/>
      <c r="WKG202" s="1"/>
      <c r="WKH202" s="1"/>
      <c r="WKI202" s="1"/>
      <c r="WKJ202" s="1"/>
      <c r="WKK202" s="1"/>
      <c r="WKL202" s="1"/>
      <c r="WKM202" s="1"/>
      <c r="WKN202" s="1"/>
      <c r="WKO202" s="1"/>
      <c r="WKP202" s="1"/>
      <c r="WKQ202" s="1"/>
      <c r="WKR202" s="1"/>
      <c r="WKS202" s="1"/>
      <c r="WKT202" s="1"/>
      <c r="WKU202" s="1"/>
      <c r="WKV202" s="1"/>
      <c r="WKW202" s="1"/>
      <c r="WKX202" s="1"/>
      <c r="WKY202" s="1"/>
      <c r="WKZ202" s="1"/>
      <c r="WLA202" s="1"/>
      <c r="WLB202" s="1"/>
      <c r="WLC202" s="1"/>
      <c r="WLD202" s="1"/>
      <c r="WLE202" s="1"/>
      <c r="WLF202" s="1"/>
      <c r="WLG202" s="1"/>
      <c r="WLH202" s="1"/>
      <c r="WLI202" s="1"/>
      <c r="WLJ202" s="1"/>
      <c r="WLK202" s="1"/>
      <c r="WLL202" s="1"/>
      <c r="WLM202" s="1"/>
      <c r="WLN202" s="1"/>
      <c r="WLO202" s="1"/>
      <c r="WLP202" s="1"/>
      <c r="WLQ202" s="1"/>
      <c r="WLR202" s="1"/>
      <c r="WLS202" s="1"/>
      <c r="WLT202" s="1"/>
      <c r="WLU202" s="1"/>
      <c r="WLV202" s="1"/>
      <c r="WLW202" s="1"/>
      <c r="WLX202" s="1"/>
      <c r="WLY202" s="1"/>
      <c r="WLZ202" s="1"/>
      <c r="WMA202" s="1"/>
      <c r="WMB202" s="1"/>
      <c r="WMC202" s="1"/>
      <c r="WMD202" s="1"/>
      <c r="WME202" s="1"/>
      <c r="WMF202" s="1"/>
      <c r="WMG202" s="1"/>
      <c r="WMH202" s="1"/>
      <c r="WMI202" s="1"/>
      <c r="WMJ202" s="1"/>
      <c r="WMK202" s="1"/>
      <c r="WML202" s="1"/>
      <c r="WMM202" s="1"/>
      <c r="WMN202" s="1"/>
      <c r="WMO202" s="1"/>
      <c r="WMP202" s="1"/>
      <c r="WMQ202" s="1"/>
      <c r="WMR202" s="1"/>
      <c r="WMS202" s="1"/>
      <c r="WMT202" s="1"/>
      <c r="WMU202" s="1"/>
      <c r="WMV202" s="1"/>
      <c r="WMW202" s="1"/>
      <c r="WMX202" s="1"/>
      <c r="WMY202" s="1"/>
      <c r="WMZ202" s="1"/>
      <c r="WNA202" s="1"/>
      <c r="WNB202" s="1"/>
      <c r="WNC202" s="1"/>
      <c r="WND202" s="1"/>
      <c r="WNE202" s="1"/>
      <c r="WNF202" s="1"/>
      <c r="WNG202" s="1"/>
      <c r="WNH202" s="1"/>
      <c r="WNI202" s="1"/>
      <c r="WNJ202" s="1"/>
      <c r="WNK202" s="1"/>
      <c r="WNL202" s="1"/>
      <c r="WNM202" s="1"/>
      <c r="WNN202" s="1"/>
      <c r="WNO202" s="1"/>
      <c r="WNP202" s="1"/>
      <c r="WNQ202" s="1"/>
      <c r="WNR202" s="1"/>
      <c r="WNS202" s="1"/>
      <c r="WNT202" s="1"/>
      <c r="WNU202" s="1"/>
      <c r="WNV202" s="1"/>
      <c r="WNW202" s="1"/>
      <c r="WNX202" s="1"/>
      <c r="WNY202" s="1"/>
      <c r="WNZ202" s="1"/>
      <c r="WOA202" s="1"/>
      <c r="WOB202" s="1"/>
      <c r="WOC202" s="1"/>
      <c r="WOD202" s="1"/>
      <c r="WOE202" s="1"/>
      <c r="WOF202" s="1"/>
      <c r="WOG202" s="1"/>
      <c r="WOH202" s="1"/>
      <c r="WOI202" s="1"/>
      <c r="WOJ202" s="1"/>
      <c r="WOK202" s="1"/>
      <c r="WOL202" s="1"/>
      <c r="WOM202" s="1"/>
      <c r="WON202" s="1"/>
      <c r="WOO202" s="1"/>
      <c r="WOP202" s="1"/>
      <c r="WOQ202" s="1"/>
      <c r="WOR202" s="1"/>
      <c r="WOS202" s="1"/>
      <c r="WOT202" s="1"/>
      <c r="WOU202" s="1"/>
      <c r="WOV202" s="1"/>
      <c r="WOW202" s="1"/>
      <c r="WOX202" s="1"/>
      <c r="WOY202" s="1"/>
      <c r="WOZ202" s="1"/>
      <c r="WPA202" s="1"/>
      <c r="WPB202" s="1"/>
      <c r="WPC202" s="1"/>
      <c r="WPD202" s="1"/>
      <c r="WPE202" s="1"/>
      <c r="WPF202" s="1"/>
      <c r="WPG202" s="1"/>
      <c r="WPH202" s="1"/>
      <c r="WPI202" s="1"/>
      <c r="WPJ202" s="1"/>
      <c r="WPK202" s="1"/>
      <c r="WPL202" s="1"/>
      <c r="WPM202" s="1"/>
      <c r="WPN202" s="1"/>
      <c r="WPO202" s="1"/>
      <c r="WPP202" s="1"/>
      <c r="WPQ202" s="1"/>
      <c r="WPR202" s="1"/>
      <c r="WPS202" s="1"/>
      <c r="WPT202" s="1"/>
      <c r="WPU202" s="1"/>
      <c r="WPV202" s="1"/>
      <c r="WPW202" s="1"/>
      <c r="WPX202" s="1"/>
      <c r="WPY202" s="1"/>
      <c r="WPZ202" s="1"/>
      <c r="WQA202" s="1"/>
      <c r="WQB202" s="1"/>
      <c r="WQC202" s="1"/>
      <c r="WQD202" s="1"/>
      <c r="WQE202" s="1"/>
      <c r="WQF202" s="1"/>
      <c r="WQG202" s="1"/>
      <c r="WQH202" s="1"/>
      <c r="WQI202" s="1"/>
      <c r="WQJ202" s="1"/>
      <c r="WQK202" s="1"/>
      <c r="WQL202" s="1"/>
      <c r="WQM202" s="1"/>
      <c r="WQN202" s="1"/>
      <c r="WQO202" s="1"/>
      <c r="WQP202" s="1"/>
      <c r="WQQ202" s="1"/>
      <c r="WQR202" s="1"/>
      <c r="WQS202" s="1"/>
      <c r="WQT202" s="1"/>
      <c r="WQU202" s="1"/>
      <c r="WQV202" s="1"/>
      <c r="WQW202" s="1"/>
      <c r="WQX202" s="1"/>
      <c r="WQY202" s="1"/>
      <c r="WQZ202" s="1"/>
      <c r="WRA202" s="1"/>
      <c r="WRB202" s="1"/>
      <c r="WRC202" s="1"/>
      <c r="WRD202" s="1"/>
      <c r="WRE202" s="1"/>
      <c r="WRF202" s="1"/>
      <c r="WRG202" s="1"/>
      <c r="WRH202" s="1"/>
      <c r="WRI202" s="1"/>
      <c r="WRJ202" s="1"/>
      <c r="WRK202" s="1"/>
      <c r="WRL202" s="1"/>
      <c r="WRM202" s="1"/>
      <c r="WRN202" s="1"/>
      <c r="WRO202" s="1"/>
      <c r="WRP202" s="1"/>
      <c r="WRQ202" s="1"/>
      <c r="WRR202" s="1"/>
      <c r="WRS202" s="1"/>
      <c r="WRT202" s="1"/>
      <c r="WRU202" s="1"/>
      <c r="WRV202" s="1"/>
      <c r="WRW202" s="1"/>
      <c r="WRX202" s="1"/>
      <c r="WRY202" s="1"/>
      <c r="WRZ202" s="1"/>
      <c r="WSA202" s="1"/>
      <c r="WSB202" s="1"/>
      <c r="WSC202" s="1"/>
      <c r="WSD202" s="1"/>
      <c r="WSE202" s="1"/>
      <c r="WSF202" s="1"/>
      <c r="WSG202" s="1"/>
      <c r="WSH202" s="1"/>
      <c r="WSI202" s="1"/>
      <c r="WSJ202" s="1"/>
      <c r="WSK202" s="1"/>
      <c r="WSL202" s="1"/>
      <c r="WSM202" s="1"/>
      <c r="WSN202" s="1"/>
      <c r="WSO202" s="1"/>
      <c r="WSP202" s="1"/>
      <c r="WSQ202" s="1"/>
      <c r="WSR202" s="1"/>
      <c r="WSS202" s="1"/>
      <c r="WST202" s="1"/>
      <c r="WSU202" s="1"/>
      <c r="WSV202" s="1"/>
      <c r="WSW202" s="1"/>
      <c r="WSX202" s="1"/>
      <c r="WSY202" s="1"/>
      <c r="WSZ202" s="1"/>
      <c r="WTA202" s="1"/>
      <c r="WTB202" s="1"/>
      <c r="WTC202" s="1"/>
      <c r="WTD202" s="1"/>
      <c r="WTE202" s="1"/>
      <c r="WTF202" s="1"/>
      <c r="WTG202" s="1"/>
      <c r="WTH202" s="1"/>
      <c r="WTI202" s="1"/>
      <c r="WTJ202" s="1"/>
      <c r="WTK202" s="1"/>
      <c r="WTL202" s="1"/>
      <c r="WTM202" s="1"/>
      <c r="WTN202" s="1"/>
      <c r="WTO202" s="1"/>
      <c r="WTP202" s="1"/>
      <c r="WTQ202" s="1"/>
      <c r="WTR202" s="1"/>
      <c r="WTS202" s="1"/>
      <c r="WTT202" s="1"/>
      <c r="WTU202" s="1"/>
      <c r="WTV202" s="1"/>
      <c r="WTW202" s="1"/>
      <c r="WTX202" s="1"/>
      <c r="WTY202" s="1"/>
      <c r="WTZ202" s="1"/>
      <c r="WUA202" s="1"/>
      <c r="WUB202" s="1"/>
      <c r="WUC202" s="1"/>
      <c r="WUD202" s="1"/>
      <c r="WUE202" s="1"/>
      <c r="WUF202" s="1"/>
      <c r="WUG202" s="1"/>
      <c r="WUH202" s="1"/>
      <c r="WUI202" s="1"/>
      <c r="WUJ202" s="1"/>
      <c r="WUK202" s="1"/>
      <c r="WUL202" s="1"/>
      <c r="WUM202" s="1"/>
      <c r="WUN202" s="1"/>
      <c r="WUO202" s="1"/>
      <c r="WUP202" s="1"/>
      <c r="WUQ202" s="1"/>
      <c r="WUR202" s="1"/>
      <c r="WUS202" s="1"/>
      <c r="WUT202" s="1"/>
      <c r="WUU202" s="1"/>
      <c r="WUV202" s="1"/>
      <c r="WUW202" s="1"/>
      <c r="WUX202" s="1"/>
      <c r="WUY202" s="1"/>
      <c r="WUZ202" s="1"/>
      <c r="WVA202" s="1"/>
      <c r="WVB202" s="1"/>
      <c r="WVC202" s="1"/>
      <c r="WVD202" s="1"/>
      <c r="WVE202" s="1"/>
      <c r="WVF202" s="1"/>
      <c r="WVG202" s="1"/>
      <c r="WVH202" s="1"/>
      <c r="WVI202" s="1"/>
      <c r="WVJ202" s="1"/>
      <c r="WVK202" s="1"/>
      <c r="WVL202" s="1"/>
      <c r="WVM202" s="1"/>
      <c r="WVN202" s="1"/>
      <c r="WVO202" s="1"/>
      <c r="WVP202" s="1"/>
      <c r="WVQ202" s="1"/>
      <c r="WVR202" s="1"/>
      <c r="WVS202" s="1"/>
      <c r="WVT202" s="1"/>
      <c r="WVU202" s="1"/>
      <c r="WVV202" s="1"/>
      <c r="WVW202" s="1"/>
      <c r="WVX202" s="1"/>
      <c r="WVY202" s="1"/>
      <c r="WVZ202" s="1"/>
      <c r="WWA202" s="1"/>
      <c r="WWB202" s="1"/>
      <c r="WWC202" s="1"/>
      <c r="WWD202" s="1"/>
      <c r="WWE202" s="1"/>
      <c r="WWF202" s="1"/>
      <c r="WWG202" s="1"/>
      <c r="WWH202" s="1"/>
      <c r="WWI202" s="1"/>
      <c r="WWJ202" s="1"/>
      <c r="WWK202" s="1"/>
      <c r="WWL202" s="1"/>
      <c r="WWM202" s="1"/>
      <c r="WWN202" s="1"/>
      <c r="WWO202" s="1"/>
      <c r="WWP202" s="1"/>
      <c r="WWQ202" s="1"/>
      <c r="WWR202" s="1"/>
      <c r="WWS202" s="1"/>
      <c r="WWT202" s="1"/>
      <c r="WWU202" s="1"/>
      <c r="WWV202" s="1"/>
      <c r="WWW202" s="1"/>
      <c r="WWX202" s="1"/>
      <c r="WWY202" s="1"/>
      <c r="WWZ202" s="1"/>
      <c r="WXA202" s="1"/>
      <c r="WXB202" s="1"/>
      <c r="WXC202" s="1"/>
      <c r="WXD202" s="1"/>
      <c r="WXE202" s="1"/>
      <c r="WXF202" s="1"/>
      <c r="WXG202" s="1"/>
      <c r="WXH202" s="1"/>
      <c r="WXI202" s="1"/>
      <c r="WXJ202" s="1"/>
      <c r="WXK202" s="1"/>
      <c r="WXL202" s="1"/>
      <c r="WXM202" s="1"/>
      <c r="WXN202" s="1"/>
      <c r="WXO202" s="1"/>
      <c r="WXP202" s="1"/>
      <c r="WXQ202" s="1"/>
      <c r="WXR202" s="1"/>
      <c r="WXS202" s="1"/>
      <c r="WXT202" s="1"/>
      <c r="WXU202" s="1"/>
      <c r="WXV202" s="1"/>
      <c r="WXW202" s="1"/>
      <c r="WXX202" s="1"/>
      <c r="WXY202" s="1"/>
      <c r="WXZ202" s="1"/>
      <c r="WYA202" s="1"/>
      <c r="WYB202" s="1"/>
      <c r="WYC202" s="1"/>
      <c r="WYD202" s="1"/>
      <c r="WYE202" s="1"/>
      <c r="WYF202" s="1"/>
      <c r="WYG202" s="1"/>
      <c r="WYH202" s="1"/>
      <c r="WYI202" s="1"/>
      <c r="WYJ202" s="1"/>
      <c r="WYK202" s="1"/>
      <c r="WYL202" s="1"/>
      <c r="WYM202" s="1"/>
      <c r="WYN202" s="1"/>
      <c r="WYO202" s="1"/>
      <c r="WYP202" s="1"/>
      <c r="WYQ202" s="1"/>
      <c r="WYR202" s="1"/>
      <c r="WYS202" s="1"/>
      <c r="WYT202" s="1"/>
      <c r="WYU202" s="1"/>
      <c r="WYV202" s="1"/>
      <c r="WYW202" s="1"/>
      <c r="WYX202" s="1"/>
      <c r="WYY202" s="1"/>
      <c r="WYZ202" s="1"/>
      <c r="WZA202" s="1"/>
      <c r="WZB202" s="1"/>
      <c r="WZC202" s="1"/>
      <c r="WZD202" s="1"/>
      <c r="WZE202" s="1"/>
      <c r="WZF202" s="1"/>
      <c r="WZG202" s="1"/>
      <c r="WZH202" s="1"/>
      <c r="WZI202" s="1"/>
      <c r="WZJ202" s="1"/>
      <c r="WZK202" s="1"/>
      <c r="WZL202" s="1"/>
      <c r="WZM202" s="1"/>
      <c r="WZN202" s="1"/>
      <c r="WZO202" s="1"/>
      <c r="WZP202" s="1"/>
      <c r="WZQ202" s="1"/>
      <c r="WZR202" s="1"/>
      <c r="WZS202" s="1"/>
      <c r="WZT202" s="1"/>
      <c r="WZU202" s="1"/>
      <c r="WZV202" s="1"/>
      <c r="WZW202" s="1"/>
      <c r="WZX202" s="1"/>
      <c r="WZY202" s="1"/>
      <c r="WZZ202" s="1"/>
      <c r="XAA202" s="1"/>
      <c r="XAB202" s="1"/>
      <c r="XAC202" s="1"/>
      <c r="XAD202" s="1"/>
      <c r="XAE202" s="1"/>
      <c r="XAF202" s="1"/>
      <c r="XAG202" s="1"/>
      <c r="XAH202" s="1"/>
      <c r="XAI202" s="1"/>
      <c r="XAJ202" s="1"/>
      <c r="XAK202" s="1"/>
      <c r="XAL202" s="1"/>
      <c r="XAM202" s="1"/>
      <c r="XAN202" s="1"/>
      <c r="XAO202" s="1"/>
      <c r="XAP202" s="1"/>
      <c r="XAQ202" s="1"/>
      <c r="XAR202" s="1"/>
      <c r="XAS202" s="1"/>
      <c r="XAT202" s="1"/>
      <c r="XAU202" s="1"/>
      <c r="XAV202" s="1"/>
      <c r="XAW202" s="1"/>
      <c r="XAX202" s="1"/>
      <c r="XAY202" s="1"/>
      <c r="XAZ202" s="1"/>
      <c r="XBA202" s="1"/>
      <c r="XBB202" s="1"/>
      <c r="XBC202" s="1"/>
      <c r="XBD202" s="1"/>
      <c r="XBE202" s="1"/>
      <c r="XBF202" s="1"/>
      <c r="XBG202" s="1"/>
      <c r="XBH202" s="1"/>
      <c r="XBI202" s="1"/>
      <c r="XBJ202" s="1"/>
      <c r="XBK202" s="1"/>
      <c r="XBL202" s="1"/>
      <c r="XBM202" s="1"/>
      <c r="XBN202" s="1"/>
      <c r="XBO202" s="1"/>
      <c r="XBP202" s="1"/>
      <c r="XBQ202" s="1"/>
      <c r="XBR202" s="1"/>
      <c r="XBS202" s="1"/>
      <c r="XBT202" s="1"/>
      <c r="XBU202" s="1"/>
      <c r="XBV202" s="1"/>
      <c r="XBW202" s="1"/>
      <c r="XBX202" s="1"/>
      <c r="XBY202" s="1"/>
      <c r="XBZ202" s="1"/>
      <c r="XCA202" s="1"/>
      <c r="XCB202" s="1"/>
      <c r="XCC202" s="1"/>
      <c r="XCD202" s="1"/>
      <c r="XCE202" s="1"/>
      <c r="XCF202" s="1"/>
      <c r="XCG202" s="1"/>
      <c r="XCH202" s="1"/>
      <c r="XCI202" s="1"/>
      <c r="XCJ202" s="1"/>
      <c r="XCK202" s="1"/>
      <c r="XCL202" s="1"/>
      <c r="XCM202" s="1"/>
      <c r="XCN202" s="1"/>
      <c r="XCO202" s="1"/>
      <c r="XCP202" s="1"/>
      <c r="XCQ202" s="1"/>
      <c r="XCR202" s="1"/>
      <c r="XCS202" s="1"/>
      <c r="XCT202" s="1"/>
      <c r="XCU202" s="1"/>
      <c r="XCV202" s="1"/>
      <c r="XCW202" s="1"/>
      <c r="XCX202" s="1"/>
      <c r="XCY202" s="1"/>
      <c r="XCZ202" s="1"/>
      <c r="XDA202" s="1"/>
      <c r="XDB202" s="1"/>
      <c r="XDC202" s="1"/>
      <c r="XDD202" s="1"/>
      <c r="XDE202" s="1"/>
      <c r="XDF202" s="1"/>
      <c r="XDG202" s="1"/>
      <c r="XDH202" s="1"/>
      <c r="XDI202" s="1"/>
      <c r="XDJ202" s="1"/>
      <c r="XDK202" s="1"/>
      <c r="XDL202" s="1"/>
      <c r="XDM202" s="1"/>
      <c r="XDN202" s="1"/>
      <c r="XDO202" s="1"/>
      <c r="XDP202" s="1"/>
      <c r="XDQ202" s="1"/>
      <c r="XDR202" s="1"/>
      <c r="XDS202" s="1"/>
      <c r="XDT202" s="1"/>
      <c r="XDU202" s="1"/>
      <c r="XDV202" s="1"/>
      <c r="XDW202" s="1"/>
      <c r="XDX202" s="1"/>
      <c r="XDY202" s="1"/>
      <c r="XDZ202" s="1"/>
      <c r="XEA202" s="1"/>
      <c r="XEB202" s="1"/>
      <c r="XEC202" s="1"/>
      <c r="XED202" s="1"/>
      <c r="XEE202" s="1"/>
      <c r="XEF202" s="1"/>
      <c r="XEG202" s="1"/>
      <c r="XEH202" s="1"/>
      <c r="XEI202" s="1"/>
      <c r="XEJ202" s="1"/>
      <c r="XEK202" s="1"/>
      <c r="XEL202" s="1"/>
      <c r="XEM202" s="1"/>
      <c r="XEN202" s="1"/>
      <c r="XEO202" s="1"/>
      <c r="XEP202" s="1"/>
      <c r="XEQ202" s="1"/>
      <c r="XER202" s="1"/>
      <c r="XES202" s="1"/>
      <c r="XET202" s="1"/>
      <c r="XEU202" s="1"/>
      <c r="XEV202" s="1"/>
      <c r="XEW202" s="1"/>
      <c r="XEX202" s="1"/>
      <c r="XEY202" s="1"/>
      <c r="XEZ202" s="1"/>
    </row>
    <row r="203" spans="1:16380" s="7" customFormat="1" ht="53.4" hidden="1" customHeight="1">
      <c r="A203" s="7" t="s">
        <v>101</v>
      </c>
      <c r="B203" s="27" t="s">
        <v>848</v>
      </c>
      <c r="C203" s="6" t="s">
        <v>58</v>
      </c>
      <c r="D203" s="6" t="s">
        <v>100</v>
      </c>
      <c r="E203" s="8" t="s">
        <v>59</v>
      </c>
      <c r="F203" s="27">
        <v>1</v>
      </c>
      <c r="G203" s="8" t="s">
        <v>140</v>
      </c>
      <c r="H203" s="30" t="s">
        <v>145</v>
      </c>
      <c r="I203" s="9" t="s">
        <v>145</v>
      </c>
      <c r="J203" s="7">
        <v>1</v>
      </c>
      <c r="L203" s="20" t="s">
        <v>97</v>
      </c>
      <c r="M203" s="12" t="s">
        <v>196</v>
      </c>
      <c r="N203" s="20" t="s">
        <v>62</v>
      </c>
      <c r="O203" s="35">
        <v>675.38400000000001</v>
      </c>
      <c r="P203" s="38">
        <f>O203*1.2</f>
        <v>810.46079999999995</v>
      </c>
      <c r="U203" s="7" t="s">
        <v>485</v>
      </c>
      <c r="V203" s="6" t="s">
        <v>58</v>
      </c>
      <c r="W203" s="20" t="s">
        <v>486</v>
      </c>
      <c r="X203" s="29">
        <v>43760</v>
      </c>
      <c r="Y203" s="30">
        <f>X203+45</f>
        <v>43805</v>
      </c>
      <c r="Z203" s="8"/>
      <c r="AD203" s="8" t="str">
        <f>G203</f>
        <v>Поставка вводов 35-220 кВ</v>
      </c>
      <c r="AF203" s="7">
        <v>796</v>
      </c>
      <c r="AG203" s="19" t="s">
        <v>64</v>
      </c>
      <c r="AH203" s="51">
        <v>2</v>
      </c>
      <c r="AI203" s="7">
        <v>93000000000</v>
      </c>
      <c r="AJ203" s="6" t="s">
        <v>65</v>
      </c>
      <c r="AK203" s="30">
        <f>Y203+20</f>
        <v>43825</v>
      </c>
      <c r="AL203" s="189">
        <f>AK203</f>
        <v>43825</v>
      </c>
      <c r="AM203" s="86">
        <v>43830</v>
      </c>
      <c r="AN203" s="7">
        <v>2019</v>
      </c>
      <c r="AQ203" s="4"/>
      <c r="AR203" s="4"/>
      <c r="AS203" s="27"/>
      <c r="AX203" s="8" t="s">
        <v>849</v>
      </c>
      <c r="AY203" s="7">
        <v>331</v>
      </c>
    </row>
  </sheetData>
  <autoFilter ref="A7:AZ203">
    <filterColumn colId="8">
      <filters>
        <filter val="23.19.25"/>
      </filters>
    </filterColumn>
  </autoFilter>
  <mergeCells count="51">
    <mergeCell ref="P4:P6"/>
    <mergeCell ref="O4:O6"/>
    <mergeCell ref="E4:E6"/>
    <mergeCell ref="F4:F6"/>
    <mergeCell ref="G4:G6"/>
    <mergeCell ref="H4:H6"/>
    <mergeCell ref="J4:J6"/>
    <mergeCell ref="K4:K6"/>
    <mergeCell ref="N4:N6"/>
    <mergeCell ref="L4:L6"/>
    <mergeCell ref="I4:I6"/>
    <mergeCell ref="M4:M6"/>
    <mergeCell ref="A4:A6"/>
    <mergeCell ref="D5:D6"/>
    <mergeCell ref="B4:B6"/>
    <mergeCell ref="C4:D4"/>
    <mergeCell ref="C5:C6"/>
    <mergeCell ref="X4:X6"/>
    <mergeCell ref="Q4:T5"/>
    <mergeCell ref="V4:V6"/>
    <mergeCell ref="U4:U6"/>
    <mergeCell ref="Y4:Y6"/>
    <mergeCell ref="W4:W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I2:P2"/>
    <mergeCell ref="AA1:AC1"/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</mergeCells>
  <conditionalFormatting sqref="J8:J10 J81:J82 J90:J95 J78">
    <cfRule type="expression" dxfId="29" priority="39">
      <formula>J8=IFERROR(VLOOKUP(I8,#REF!,1,FALSE),"2_Только субъекты МСП")</formula>
    </cfRule>
    <cfRule type="expression" dxfId="28" priority="40">
      <formula>J8&lt;&gt;IF(I8=VLOOKUP(I8,#REF!,1,FALSE),"2_Только субъекты МСП")</formula>
    </cfRule>
  </conditionalFormatting>
  <conditionalFormatting sqref="J150">
    <cfRule type="expression" dxfId="27" priority="27">
      <formula>J150=IFERROR(VLOOKUP(I150,#REF!,1,FALSE),"2_Только субъекты МСП")</formula>
    </cfRule>
    <cfRule type="expression" dxfId="26" priority="28">
      <formula>J150&lt;&gt;IF(I150=VLOOKUP(I150,#REF!,1,FALSE),"2_Только субъекты МСП")</formula>
    </cfRule>
  </conditionalFormatting>
  <conditionalFormatting sqref="J154">
    <cfRule type="expression" dxfId="25" priority="25">
      <formula>J154=IFERROR(VLOOKUP(I154,#REF!,1,FALSE),"2_Только субъекты МСП")</formula>
    </cfRule>
    <cfRule type="expression" dxfId="24" priority="26">
      <formula>J154&lt;&gt;IF(I154=VLOOKUP(I154,#REF!,1,FALSE),"2_Только субъекты МСП")</formula>
    </cfRule>
  </conditionalFormatting>
  <conditionalFormatting sqref="J155">
    <cfRule type="expression" dxfId="23" priority="23">
      <formula>J155=IFERROR(VLOOKUP(I155,#REF!,1,FALSE),"2_Только субъекты МСП")</formula>
    </cfRule>
    <cfRule type="expression" dxfId="22" priority="24">
      <formula>J155&lt;&gt;IF(I155=VLOOKUP(I155,#REF!,1,FALSE),"2_Только субъекты МСП")</formula>
    </cfRule>
  </conditionalFormatting>
  <conditionalFormatting sqref="J156">
    <cfRule type="expression" dxfId="21" priority="21">
      <formula>J156=IFERROR(VLOOKUP(I156,#REF!,1,FALSE),"2_Только субъекты МСП")</formula>
    </cfRule>
    <cfRule type="expression" dxfId="20" priority="22">
      <formula>J156&lt;&gt;IF(I156=VLOOKUP(I156,#REF!,1,FALSE),"2_Только субъекты МСП")</formula>
    </cfRule>
  </conditionalFormatting>
  <conditionalFormatting sqref="J157">
    <cfRule type="expression" dxfId="19" priority="19">
      <formula>J157=IFERROR(VLOOKUP(I157,#REF!,1,FALSE),"2_Только субъекты МСП")</formula>
    </cfRule>
    <cfRule type="expression" dxfId="18" priority="20">
      <formula>J157&lt;&gt;IF(I157=VLOOKUP(I157,#REF!,1,FALSE),"2_Только субъекты МСП")</formula>
    </cfRule>
  </conditionalFormatting>
  <conditionalFormatting sqref="J163">
    <cfRule type="expression" dxfId="17" priority="17">
      <formula>J163=IFERROR(VLOOKUP(I163,#REF!,1,FALSE),"2_Только субъекты МСП")</formula>
    </cfRule>
    <cfRule type="expression" dxfId="16" priority="18">
      <formula>J163&lt;&gt;IF(I163=VLOOKUP(I163,#REF!,1,FALSE),"2_Только субъекты МСП")</formula>
    </cfRule>
  </conditionalFormatting>
  <conditionalFormatting sqref="J164">
    <cfRule type="expression" dxfId="15" priority="15">
      <formula>J164=IFERROR(VLOOKUP(I164,#REF!,1,FALSE),"2_Только субъекты МСП")</formula>
    </cfRule>
    <cfRule type="expression" dxfId="14" priority="16">
      <formula>J164&lt;&gt;IF(I164=VLOOKUP(I164,#REF!,1,FALSE),"2_Только субъекты МСП")</formula>
    </cfRule>
  </conditionalFormatting>
  <conditionalFormatting sqref="J166">
    <cfRule type="expression" dxfId="13" priority="13">
      <formula>J166=IFERROR(VLOOKUP(I166,#REF!,1,FALSE),"2_Только субъекты МСП")</formula>
    </cfRule>
    <cfRule type="expression" dxfId="12" priority="14">
      <formula>J166&lt;&gt;IF(I166=VLOOKUP(I166,#REF!,1,FALSE),"2_Только субъекты МСП")</formula>
    </cfRule>
  </conditionalFormatting>
  <conditionalFormatting sqref="J167">
    <cfRule type="expression" dxfId="11" priority="11">
      <formula>J167=IFERROR(VLOOKUP(I167,#REF!,1,FALSE),"2_Только субъекты МСП")</formula>
    </cfRule>
    <cfRule type="expression" dxfId="10" priority="12">
      <formula>J167&lt;&gt;IF(I167=VLOOKUP(I167,#REF!,1,FALSE),"2_Только субъекты МСП")</formula>
    </cfRule>
  </conditionalFormatting>
  <conditionalFormatting sqref="J169">
    <cfRule type="expression" dxfId="9" priority="9">
      <formula>J169=IFERROR(VLOOKUP(I169,#REF!,1,FALSE),"2_Только субъекты МСП")</formula>
    </cfRule>
    <cfRule type="expression" dxfId="8" priority="10">
      <formula>J169&lt;&gt;IF(I169=VLOOKUP(I169,#REF!,1,FALSE),"2_Только субъекты МСП")</formula>
    </cfRule>
  </conditionalFormatting>
  <conditionalFormatting sqref="J170">
    <cfRule type="expression" dxfId="7" priority="7">
      <formula>J170=IFERROR(VLOOKUP(I170,#REF!,1,FALSE),"2_Только субъекты МСП")</formula>
    </cfRule>
    <cfRule type="expression" dxfId="6" priority="8">
      <formula>J170&lt;&gt;IF(I170=VLOOKUP(I170,#REF!,1,FALSE),"2_Только субъекты МСП")</formula>
    </cfRule>
  </conditionalFormatting>
  <conditionalFormatting sqref="J172">
    <cfRule type="expression" dxfId="5" priority="5">
      <formula>J172=IFERROR(VLOOKUP(I172,#REF!,1,FALSE),"2_Только субъекты МСП")</formula>
    </cfRule>
    <cfRule type="expression" dxfId="4" priority="6">
      <formula>J172&lt;&gt;IF(I172=VLOOKUP(I172,#REF!,1,FALSE),"2_Только субъекты МСП")</formula>
    </cfRule>
  </conditionalFormatting>
  <conditionalFormatting sqref="J174">
    <cfRule type="expression" dxfId="3" priority="3">
      <formula>J174=IFERROR(VLOOKUP(I174,#REF!,1,FALSE),"2_Только субъекты МСП")</formula>
    </cfRule>
    <cfRule type="expression" dxfId="2" priority="4">
      <formula>J174&lt;&gt;IF(I174=VLOOKUP(I174,#REF!,1,FALSE),"2_Только субъекты МСП")</formula>
    </cfRule>
  </conditionalFormatting>
  <conditionalFormatting sqref="J194">
    <cfRule type="expression" dxfId="1" priority="1">
      <formula>J194=IFERROR(VLOOKUP(I194,#REF!,1,FALSE),"2_Только субъекты МСП")</formula>
    </cfRule>
    <cfRule type="expression" dxfId="0" priority="2">
      <formula>J194&lt;&gt;IF(I194=VLOOKUP(I194,#REF!,1,FALSE),"2_Только субъекты МСП")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[1]Лист1!#REF!</xm:f>
          </x14:formula1>
          <xm:sqref>E131</xm:sqref>
        </x14:dataValidation>
        <x14:dataValidation type="list" allowBlank="1" showInputMessage="1" showErrorMessage="1">
          <x14:formula1>
            <xm:f>[1]Лист2!#REF!</xm:f>
          </x14:formula1>
          <xm:sqref>M131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GuzikTA</dc:creator>
  <cp:lastModifiedBy>Надежда Кузнецова</cp:lastModifiedBy>
  <cp:lastPrinted>2019-03-25T04:45:03Z</cp:lastPrinted>
  <dcterms:created xsi:type="dcterms:W3CDTF">2018-08-27T09:36:19Z</dcterms:created>
  <dcterms:modified xsi:type="dcterms:W3CDTF">2019-10-17T10:35:08Z</dcterms:modified>
</cp:coreProperties>
</file>