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" yWindow="4416" windowWidth="19152" windowHeight="7740" tabRatio="718" firstSheet="1" activeTab="1"/>
  </bookViews>
  <sheets>
    <sheet name="Справочник Вид продукции" sheetId="5" state="hidden" r:id="rId1"/>
    <sheet name="План закупки" sheetId="10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закупки'!$A$6:$BB$219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1">'План закупки'!$A$1:$AX$206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45621"/>
  <customWorkbookViews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</customWorkbookViews>
</workbook>
</file>

<file path=xl/calcChain.xml><?xml version="1.0" encoding="utf-8"?>
<calcChain xmlns="http://schemas.openxmlformats.org/spreadsheetml/2006/main">
  <c r="W209" i="10" l="1"/>
  <c r="AI209" i="10" s="1"/>
  <c r="AJ209" i="10" s="1"/>
  <c r="AK209" i="10" s="1"/>
  <c r="Q209" i="10"/>
  <c r="R209" i="10" s="1"/>
  <c r="W208" i="10" l="1"/>
  <c r="AI208" i="10" s="1"/>
  <c r="AJ208" i="10" s="1"/>
  <c r="AK208" i="10" s="1"/>
  <c r="Q208" i="10"/>
  <c r="R208" i="10" s="1"/>
  <c r="AB207" i="10" l="1"/>
  <c r="W207" i="10"/>
  <c r="AI207" i="10" s="1"/>
  <c r="AJ207" i="10" s="1"/>
  <c r="AK207" i="10" s="1"/>
  <c r="Q207" i="10"/>
  <c r="R207" i="10" s="1"/>
  <c r="W206" i="10" l="1"/>
  <c r="AI206" i="10" s="1"/>
  <c r="AJ206" i="10" s="1"/>
  <c r="AK206" i="10" s="1"/>
  <c r="Q206" i="10"/>
  <c r="R206" i="10" s="1"/>
  <c r="W205" i="10" l="1"/>
  <c r="AI205" i="10" s="1"/>
  <c r="AJ205" i="10" s="1"/>
  <c r="AK205" i="10" s="1"/>
  <c r="Q205" i="10"/>
  <c r="R205" i="10" s="1"/>
  <c r="W204" i="10" l="1"/>
  <c r="AI204" i="10" s="1"/>
  <c r="AJ204" i="10" s="1"/>
  <c r="AK204" i="10" s="1"/>
  <c r="Q204" i="10"/>
  <c r="R204" i="10" s="1"/>
  <c r="W203" i="10" l="1"/>
  <c r="AI203" i="10" s="1"/>
  <c r="AJ203" i="10" s="1"/>
  <c r="AK203" i="10" s="1"/>
  <c r="Q203" i="10"/>
  <c r="R203" i="10" s="1"/>
  <c r="W202" i="10" l="1"/>
  <c r="AI202" i="10" s="1"/>
  <c r="AJ202" i="10" s="1"/>
  <c r="Q202" i="10"/>
  <c r="R202" i="10" s="1"/>
  <c r="W201" i="10" l="1"/>
  <c r="AI201" i="10" s="1"/>
  <c r="AJ201" i="10" s="1"/>
  <c r="Q201" i="10"/>
  <c r="R201" i="10" s="1"/>
  <c r="W200" i="10" l="1"/>
  <c r="AI200" i="10" s="1"/>
  <c r="AJ200" i="10" s="1"/>
  <c r="Q200" i="10"/>
  <c r="R200" i="10" s="1"/>
  <c r="R95" i="10" l="1"/>
  <c r="W95" i="10"/>
  <c r="AI95" i="10" s="1"/>
  <c r="AJ95" i="10" s="1"/>
  <c r="AK95" i="10" s="1"/>
  <c r="AB24" i="10" l="1"/>
  <c r="W24" i="10"/>
  <c r="AI24" i="10" s="1"/>
  <c r="AJ24" i="10" s="1"/>
  <c r="AK24" i="10" s="1"/>
  <c r="Q24" i="10"/>
  <c r="R24" i="10" s="1"/>
  <c r="O24" i="10"/>
  <c r="AJ122" i="10" l="1"/>
  <c r="AI122" i="10" s="1"/>
  <c r="W122" i="10" s="1"/>
  <c r="V122" i="10" s="1"/>
  <c r="R122" i="10"/>
  <c r="W199" i="10" l="1"/>
  <c r="AI199" i="10" s="1"/>
  <c r="AJ199" i="10" s="1"/>
  <c r="AK199" i="10" s="1"/>
  <c r="R199" i="10"/>
  <c r="W198" i="10" l="1"/>
  <c r="AI198" i="10" s="1"/>
  <c r="AJ198" i="10" s="1"/>
  <c r="AK198" i="10" s="1"/>
  <c r="R198" i="10"/>
  <c r="W197" i="10" l="1"/>
  <c r="AI197" i="10" s="1"/>
  <c r="AJ197" i="10" s="1"/>
  <c r="AK197" i="10" s="1"/>
  <c r="R197" i="10"/>
  <c r="AJ196" i="10" l="1"/>
  <c r="AK196" i="10" s="1"/>
  <c r="AB196" i="10"/>
  <c r="Q196" i="10"/>
  <c r="R196" i="10" s="1"/>
  <c r="AJ124" i="10" l="1"/>
  <c r="AI124" i="10" s="1"/>
  <c r="W124" i="10" s="1"/>
  <c r="V124" i="10" s="1"/>
  <c r="R124" i="10"/>
  <c r="W188" i="10" l="1"/>
  <c r="AI188" i="10" s="1"/>
  <c r="AJ188" i="10" s="1"/>
  <c r="AK188" i="10" s="1"/>
  <c r="Q188" i="10"/>
  <c r="R188" i="10" s="1"/>
  <c r="W195" i="10" l="1"/>
  <c r="AI195" i="10" s="1"/>
  <c r="AJ195" i="10" s="1"/>
  <c r="AK195" i="10" s="1"/>
  <c r="Q195" i="10"/>
  <c r="R195" i="10" s="1"/>
  <c r="W194" i="10" l="1"/>
  <c r="AI194" i="10" s="1"/>
  <c r="AJ194" i="10" s="1"/>
  <c r="AK194" i="10" s="1"/>
  <c r="R194" i="10"/>
  <c r="W193" i="10" l="1"/>
  <c r="AI193" i="10" s="1"/>
  <c r="AJ193" i="10" s="1"/>
  <c r="AK193" i="10" s="1"/>
  <c r="Q193" i="10"/>
  <c r="R193" i="10" s="1"/>
  <c r="W192" i="10" l="1"/>
  <c r="AI192" i="10" s="1"/>
  <c r="AJ192" i="10" s="1"/>
  <c r="AK192" i="10" s="1"/>
  <c r="Q192" i="10"/>
  <c r="R192" i="10" s="1"/>
  <c r="W191" i="10" l="1"/>
  <c r="AI191" i="10" s="1"/>
  <c r="AJ191" i="10" s="1"/>
  <c r="AK191" i="10" s="1"/>
  <c r="Q191" i="10"/>
  <c r="R191" i="10" s="1"/>
  <c r="W190" i="10" l="1"/>
  <c r="AI190" i="10" s="1"/>
  <c r="AJ190" i="10" s="1"/>
  <c r="AK190" i="10" s="1"/>
  <c r="Q190" i="10"/>
  <c r="R190" i="10" s="1"/>
  <c r="W189" i="10" l="1"/>
  <c r="AI189" i="10" s="1"/>
  <c r="AJ189" i="10" s="1"/>
  <c r="AK189" i="10" s="1"/>
  <c r="Q189" i="10"/>
  <c r="R189" i="10" s="1"/>
  <c r="W187" i="10" l="1"/>
  <c r="AI187" i="10" s="1"/>
  <c r="AJ187" i="10" s="1"/>
  <c r="AK187" i="10" s="1"/>
  <c r="Q187" i="10"/>
  <c r="R187" i="10" s="1"/>
  <c r="W186" i="10" l="1"/>
  <c r="AI186" i="10" s="1"/>
  <c r="AJ186" i="10" s="1"/>
  <c r="AK186" i="10" s="1"/>
  <c r="Q186" i="10"/>
  <c r="R186" i="10" s="1"/>
  <c r="AB185" i="10" l="1"/>
  <c r="W185" i="10"/>
  <c r="AI185" i="10" s="1"/>
  <c r="AJ185" i="10" s="1"/>
  <c r="AK185" i="10" s="1"/>
  <c r="Q185" i="10"/>
  <c r="R185" i="10" s="1"/>
  <c r="O185" i="10"/>
  <c r="W184" i="10" l="1"/>
  <c r="AI184" i="10" s="1"/>
  <c r="AJ184" i="10" s="1"/>
  <c r="Q184" i="10"/>
  <c r="R184" i="10" s="1"/>
  <c r="W80" i="10" l="1"/>
  <c r="AI80" i="10" s="1"/>
  <c r="AJ80" i="10" s="1"/>
  <c r="AK80" i="10" s="1"/>
  <c r="AB11" i="10" l="1"/>
  <c r="W11" i="10"/>
  <c r="AI11" i="10" s="1"/>
  <c r="AJ11" i="10" s="1"/>
  <c r="AK11" i="10" s="1"/>
  <c r="Q11" i="10"/>
  <c r="R11" i="10" s="1"/>
  <c r="O11" i="10"/>
  <c r="AK99" i="10" l="1"/>
  <c r="R99" i="10"/>
  <c r="W77" i="10" l="1"/>
  <c r="AI77" i="10" s="1"/>
  <c r="AJ77" i="10" s="1"/>
  <c r="AK77" i="10" s="1"/>
  <c r="O77" i="10"/>
  <c r="Q77" i="10" s="1"/>
  <c r="R77" i="10" s="1"/>
  <c r="AB183" i="10" l="1"/>
  <c r="W183" i="10"/>
  <c r="AI183" i="10" s="1"/>
  <c r="AJ183" i="10" s="1"/>
  <c r="AK183" i="10" s="1"/>
  <c r="Q183" i="10"/>
  <c r="R183" i="10" s="1"/>
  <c r="O183" i="10"/>
  <c r="W182" i="10" l="1"/>
  <c r="AI182" i="10" s="1"/>
  <c r="AJ182" i="10" s="1"/>
  <c r="AK182" i="10" s="1"/>
  <c r="R182" i="10"/>
  <c r="W79" i="10" l="1"/>
  <c r="AI79" i="10" s="1"/>
  <c r="AJ79" i="10" s="1"/>
  <c r="AK79" i="10" s="1"/>
  <c r="W78" i="10" l="1"/>
  <c r="AI78" i="10" s="1"/>
  <c r="AJ78" i="10" s="1"/>
  <c r="AK78" i="10" s="1"/>
  <c r="W81" i="10" l="1"/>
  <c r="AI81" i="10" s="1"/>
  <c r="AJ81" i="10" s="1"/>
  <c r="AK81" i="10" s="1"/>
  <c r="R83" i="10" l="1"/>
  <c r="W181" i="10"/>
  <c r="AI181" i="10" s="1"/>
  <c r="AJ181" i="10" s="1"/>
  <c r="AK181" i="10" s="1"/>
  <c r="Q181" i="10"/>
  <c r="R181" i="10" s="1"/>
  <c r="W180" i="10" l="1"/>
  <c r="AI180" i="10" s="1"/>
  <c r="AJ180" i="10" s="1"/>
  <c r="AK180" i="10" s="1"/>
  <c r="Q180" i="10"/>
  <c r="R180" i="10" s="1"/>
  <c r="W119" i="10" l="1"/>
  <c r="AI119" i="10" s="1"/>
  <c r="AJ119" i="10" s="1"/>
  <c r="AK119" i="10" s="1"/>
  <c r="R119" i="10"/>
  <c r="W179" i="10" l="1"/>
  <c r="AI179" i="10" s="1"/>
  <c r="AJ179" i="10" s="1"/>
  <c r="AK179" i="10" s="1"/>
  <c r="R179" i="10"/>
  <c r="W178" i="10" l="1"/>
  <c r="AI178" i="10" s="1"/>
  <c r="AJ178" i="10" s="1"/>
  <c r="AK178" i="10" s="1"/>
  <c r="R178" i="10"/>
  <c r="AB177" i="10" l="1"/>
  <c r="W177" i="10"/>
  <c r="AI177" i="10" s="1"/>
  <c r="AJ177" i="10" s="1"/>
  <c r="AK177" i="10" s="1"/>
  <c r="R177" i="10"/>
  <c r="AB176" i="10" l="1"/>
  <c r="W176" i="10"/>
  <c r="AI176" i="10" s="1"/>
  <c r="AJ176" i="10" s="1"/>
  <c r="AK176" i="10" s="1"/>
  <c r="Q176" i="10"/>
  <c r="R176" i="10" s="1"/>
  <c r="O176" i="10"/>
  <c r="W118" i="10" l="1"/>
  <c r="AI118" i="10" s="1"/>
  <c r="AJ118" i="10" s="1"/>
  <c r="AK118" i="10" s="1"/>
  <c r="R118" i="10"/>
  <c r="AB175" i="10" l="1"/>
  <c r="W175" i="10"/>
  <c r="AI175" i="10" s="1"/>
  <c r="AJ175" i="10" s="1"/>
  <c r="AK175" i="10" s="1"/>
  <c r="R175" i="10"/>
  <c r="O175" i="10"/>
  <c r="W174" i="10" l="1"/>
  <c r="AI174" i="10" s="1"/>
  <c r="AJ174" i="10" s="1"/>
  <c r="AK174" i="10" s="1"/>
  <c r="R174" i="10"/>
  <c r="AB173" i="10" l="1"/>
  <c r="W173" i="10"/>
  <c r="AI173" i="10" s="1"/>
  <c r="AJ173" i="10" s="1"/>
  <c r="AK173" i="10" s="1"/>
  <c r="Q173" i="10"/>
  <c r="R173" i="10" s="1"/>
  <c r="O173" i="10"/>
  <c r="AB172" i="10" l="1"/>
  <c r="W172" i="10"/>
  <c r="AI172" i="10" s="1"/>
  <c r="AJ172" i="10" s="1"/>
  <c r="AK172" i="10" s="1"/>
  <c r="Q172" i="10"/>
  <c r="R172" i="10" s="1"/>
  <c r="O172" i="10"/>
  <c r="AB171" i="10" l="1"/>
  <c r="W171" i="10"/>
  <c r="AI171" i="10" s="1"/>
  <c r="AJ171" i="10" s="1"/>
  <c r="AK171" i="10" s="1"/>
  <c r="Q171" i="10"/>
  <c r="R171" i="10" s="1"/>
  <c r="O171" i="10"/>
  <c r="AB170" i="10" l="1"/>
  <c r="W170" i="10"/>
  <c r="AI170" i="10" s="1"/>
  <c r="AJ170" i="10" s="1"/>
  <c r="AK170" i="10" s="1"/>
  <c r="Q170" i="10"/>
  <c r="R170" i="10" s="1"/>
  <c r="O170" i="10"/>
  <c r="AB169" i="10" l="1"/>
  <c r="W169" i="10"/>
  <c r="AI169" i="10" s="1"/>
  <c r="AJ169" i="10" s="1"/>
  <c r="AK169" i="10" s="1"/>
  <c r="Q169" i="10"/>
  <c r="R169" i="10" s="1"/>
  <c r="O169" i="10"/>
  <c r="AB168" i="10" l="1"/>
  <c r="W168" i="10"/>
  <c r="AI168" i="10" s="1"/>
  <c r="AJ168" i="10" s="1"/>
  <c r="AK168" i="10" s="1"/>
  <c r="Q168" i="10"/>
  <c r="R168" i="10" s="1"/>
  <c r="O168" i="10"/>
  <c r="AB109" i="10" l="1"/>
  <c r="W109" i="10"/>
  <c r="AI109" i="10" s="1"/>
  <c r="AJ109" i="10" s="1"/>
  <c r="AK109" i="10" s="1"/>
  <c r="R109" i="10"/>
  <c r="AB167" i="10" l="1"/>
  <c r="W167" i="10"/>
  <c r="AI167" i="10" s="1"/>
  <c r="AJ167" i="10" s="1"/>
  <c r="AK167" i="10" s="1"/>
  <c r="Q167" i="10"/>
  <c r="R167" i="10" s="1"/>
  <c r="O167" i="10"/>
  <c r="AB166" i="10" l="1"/>
  <c r="W166" i="10"/>
  <c r="AI166" i="10" s="1"/>
  <c r="AJ166" i="10" s="1"/>
  <c r="AK166" i="10" s="1"/>
  <c r="Q166" i="10"/>
  <c r="R166" i="10" s="1"/>
  <c r="O166" i="10"/>
  <c r="AB165" i="10" l="1"/>
  <c r="W165" i="10"/>
  <c r="AI165" i="10" s="1"/>
  <c r="AJ165" i="10" s="1"/>
  <c r="AK165" i="10" s="1"/>
  <c r="Q165" i="10"/>
  <c r="R165" i="10" s="1"/>
  <c r="O165" i="10"/>
  <c r="AB164" i="10"/>
  <c r="W164" i="10"/>
  <c r="AI164" i="10" s="1"/>
  <c r="AJ164" i="10" s="1"/>
  <c r="AK164" i="10" s="1"/>
  <c r="Q164" i="10"/>
  <c r="R164" i="10" s="1"/>
  <c r="O164" i="10"/>
  <c r="W131" i="10" l="1"/>
  <c r="W163" i="10"/>
  <c r="AI163" i="10" s="1"/>
  <c r="AJ163" i="10" s="1"/>
  <c r="AK163" i="10" s="1"/>
  <c r="Q163" i="10"/>
  <c r="P163" i="10"/>
  <c r="R163" i="10" s="1"/>
  <c r="AB163" i="10" l="1"/>
  <c r="W162" i="10"/>
  <c r="AI162" i="10" s="1"/>
  <c r="AJ162" i="10" s="1"/>
  <c r="AK162" i="10" s="1"/>
  <c r="Q162" i="10"/>
  <c r="P162" i="10"/>
  <c r="R162" i="10" s="1"/>
  <c r="AB162" i="10" l="1"/>
  <c r="W161" i="10" l="1"/>
  <c r="AI161" i="10" s="1"/>
  <c r="AJ161" i="10" s="1"/>
  <c r="AK161" i="10" s="1"/>
  <c r="Q161" i="10"/>
  <c r="R161" i="10" s="1"/>
  <c r="P161" i="10"/>
  <c r="AB161" i="10" l="1"/>
  <c r="AJ127" i="10" l="1"/>
  <c r="AI127" i="10" s="1"/>
  <c r="W127" i="10" s="1"/>
  <c r="V127" i="10" s="1"/>
  <c r="R127" i="10"/>
  <c r="AB160" i="10" l="1"/>
  <c r="W160" i="10"/>
  <c r="AI160" i="10" s="1"/>
  <c r="AJ160" i="10" s="1"/>
  <c r="AK160" i="10" s="1"/>
  <c r="Q160" i="10"/>
  <c r="R160" i="10" s="1"/>
  <c r="O160" i="10"/>
  <c r="AB159" i="10" l="1"/>
  <c r="W159" i="10"/>
  <c r="AI159" i="10" s="1"/>
  <c r="AJ159" i="10" s="1"/>
  <c r="AK159" i="10" s="1"/>
  <c r="Q159" i="10"/>
  <c r="R159" i="10" s="1"/>
  <c r="O159" i="10"/>
  <c r="AB158" i="10" l="1"/>
  <c r="W158" i="10"/>
  <c r="AI158" i="10" s="1"/>
  <c r="AJ158" i="10" s="1"/>
  <c r="AK158" i="10" s="1"/>
  <c r="R158" i="10"/>
  <c r="O158" i="10"/>
  <c r="AB104" i="10" l="1"/>
  <c r="W104" i="10"/>
  <c r="AI104" i="10" s="1"/>
  <c r="AJ104" i="10" s="1"/>
  <c r="AK104" i="10" s="1"/>
  <c r="R104" i="10"/>
  <c r="AB157" i="10" l="1"/>
  <c r="W157" i="10"/>
  <c r="AI157" i="10" s="1"/>
  <c r="AJ157" i="10" s="1"/>
  <c r="AK157" i="10" s="1"/>
  <c r="Q157" i="10"/>
  <c r="R157" i="10" s="1"/>
  <c r="O157" i="10"/>
  <c r="AB156" i="10" l="1"/>
  <c r="W156" i="10"/>
  <c r="AI156" i="10" s="1"/>
  <c r="AJ156" i="10" s="1"/>
  <c r="AK156" i="10" s="1"/>
  <c r="Q156" i="10"/>
  <c r="R156" i="10" s="1"/>
  <c r="O156" i="10"/>
  <c r="W74" i="10" l="1"/>
  <c r="AI74" i="10" s="1"/>
  <c r="AJ74" i="10" s="1"/>
  <c r="AK74" i="10" s="1"/>
  <c r="R74" i="10"/>
  <c r="AB18" i="10" l="1"/>
  <c r="W18" i="10"/>
  <c r="AI18" i="10" s="1"/>
  <c r="AJ18" i="10" s="1"/>
  <c r="AK18" i="10" s="1"/>
  <c r="Q18" i="10"/>
  <c r="R18" i="10" s="1"/>
  <c r="O18" i="10"/>
  <c r="AB155" i="10" l="1"/>
  <c r="W155" i="10"/>
  <c r="AI155" i="10" s="1"/>
  <c r="AJ155" i="10" s="1"/>
  <c r="AK155" i="10" s="1"/>
  <c r="Q155" i="10"/>
  <c r="R155" i="10" s="1"/>
  <c r="O155" i="10"/>
  <c r="AB154" i="10" l="1"/>
  <c r="W154" i="10"/>
  <c r="AI154" i="10" s="1"/>
  <c r="AJ154" i="10" s="1"/>
  <c r="AK154" i="10" s="1"/>
  <c r="Q154" i="10"/>
  <c r="R154" i="10" s="1"/>
  <c r="O154" i="10"/>
  <c r="AB153" i="10" l="1"/>
  <c r="W153" i="10"/>
  <c r="AI153" i="10" s="1"/>
  <c r="AJ153" i="10" s="1"/>
  <c r="AK153" i="10" s="1"/>
  <c r="Q153" i="10"/>
  <c r="R153" i="10" s="1"/>
  <c r="O153" i="10"/>
  <c r="AB152" i="10" l="1"/>
  <c r="W152" i="10"/>
  <c r="AI152" i="10" s="1"/>
  <c r="AJ152" i="10" s="1"/>
  <c r="AK152" i="10" s="1"/>
  <c r="Q152" i="10"/>
  <c r="R152" i="10" s="1"/>
  <c r="O152" i="10"/>
  <c r="AB151" i="10" l="1"/>
  <c r="W151" i="10"/>
  <c r="AI151" i="10" s="1"/>
  <c r="AJ151" i="10" s="1"/>
  <c r="AK151" i="10" s="1"/>
  <c r="R151" i="10"/>
  <c r="O151" i="10"/>
  <c r="AB150" i="10" l="1"/>
  <c r="W150" i="10"/>
  <c r="AI150" i="10" s="1"/>
  <c r="AJ150" i="10" s="1"/>
  <c r="AK150" i="10" s="1"/>
  <c r="R150" i="10"/>
  <c r="O150" i="10"/>
  <c r="W121" i="10" l="1"/>
  <c r="AJ121" i="10" s="1"/>
  <c r="AK121" i="10" s="1"/>
  <c r="R121" i="10"/>
  <c r="AB148" i="10" l="1"/>
  <c r="AB17" i="10" l="1"/>
  <c r="W17" i="10"/>
  <c r="AI17" i="10" s="1"/>
  <c r="AJ17" i="10" s="1"/>
  <c r="AK17" i="10" s="1"/>
  <c r="Q17" i="10"/>
  <c r="R17" i="10" s="1"/>
  <c r="O17" i="10"/>
  <c r="AB149" i="10" l="1"/>
  <c r="W149" i="10"/>
  <c r="AI149" i="10" s="1"/>
  <c r="AJ149" i="10" s="1"/>
  <c r="AK149" i="10" s="1"/>
  <c r="Q149" i="10"/>
  <c r="R149" i="10" s="1"/>
  <c r="O149" i="10"/>
  <c r="W148" i="10" l="1"/>
  <c r="AI148" i="10" s="1"/>
  <c r="AJ148" i="10" s="1"/>
  <c r="AK148" i="10" s="1"/>
  <c r="Q148" i="10"/>
  <c r="R148" i="10" s="1"/>
  <c r="O148" i="10"/>
  <c r="AB147" i="10" l="1"/>
  <c r="W147" i="10"/>
  <c r="AI147" i="10" s="1"/>
  <c r="AJ147" i="10" s="1"/>
  <c r="AK147" i="10" s="1"/>
  <c r="Q147" i="10"/>
  <c r="R147" i="10" s="1"/>
  <c r="O147" i="10"/>
  <c r="AB146" i="10" l="1"/>
  <c r="W146" i="10"/>
  <c r="AI146" i="10" s="1"/>
  <c r="AJ146" i="10" s="1"/>
  <c r="AK146" i="10" s="1"/>
  <c r="Q146" i="10"/>
  <c r="R146" i="10" s="1"/>
  <c r="O146" i="10"/>
  <c r="AB145" i="10" l="1"/>
  <c r="W145" i="10"/>
  <c r="AI145" i="10" s="1"/>
  <c r="AJ145" i="10" s="1"/>
  <c r="AK145" i="10" s="1"/>
  <c r="Q145" i="10"/>
  <c r="R145" i="10" s="1"/>
  <c r="O145" i="10"/>
  <c r="AB144" i="10" l="1"/>
  <c r="W144" i="10"/>
  <c r="AI144" i="10" s="1"/>
  <c r="AJ144" i="10" s="1"/>
  <c r="AK144" i="10" s="1"/>
  <c r="Q144" i="10"/>
  <c r="R144" i="10" s="1"/>
  <c r="O144" i="10"/>
  <c r="AB143" i="10" l="1"/>
  <c r="W143" i="10"/>
  <c r="AI143" i="10" s="1"/>
  <c r="AJ143" i="10" s="1"/>
  <c r="AK143" i="10" s="1"/>
  <c r="Q143" i="10"/>
  <c r="R143" i="10" s="1"/>
  <c r="O143" i="10"/>
  <c r="W142" i="10" l="1"/>
  <c r="AI142" i="10" s="1"/>
  <c r="AJ142" i="10" s="1"/>
  <c r="AK142" i="10" s="1"/>
  <c r="AB15" i="10" l="1"/>
  <c r="W15" i="10"/>
  <c r="AI15" i="10" s="1"/>
  <c r="AJ15" i="10" s="1"/>
  <c r="AK15" i="10" s="1"/>
  <c r="Q15" i="10"/>
  <c r="R15" i="10" s="1"/>
  <c r="O15" i="10"/>
  <c r="AB16" i="10" l="1"/>
  <c r="W16" i="10"/>
  <c r="AI16" i="10" s="1"/>
  <c r="AJ16" i="10" s="1"/>
  <c r="AK16" i="10" s="1"/>
  <c r="Q16" i="10"/>
  <c r="R16" i="10" s="1"/>
  <c r="O16" i="10"/>
  <c r="AB20" i="10" l="1"/>
  <c r="W20" i="10"/>
  <c r="AI20" i="10" s="1"/>
  <c r="AJ20" i="10" s="1"/>
  <c r="AK20" i="10" s="1"/>
  <c r="Q20" i="10"/>
  <c r="R20" i="10" s="1"/>
  <c r="O20" i="10"/>
  <c r="AB21" i="10" l="1"/>
  <c r="W21" i="10"/>
  <c r="AI21" i="10" s="1"/>
  <c r="AJ21" i="10" s="1"/>
  <c r="AK21" i="10" s="1"/>
  <c r="Q21" i="10"/>
  <c r="R21" i="10" s="1"/>
  <c r="O21" i="10"/>
  <c r="R142" i="10" l="1"/>
  <c r="W141" i="10" l="1"/>
  <c r="AI141" i="10" s="1"/>
  <c r="AJ141" i="10" s="1"/>
  <c r="AK141" i="10" s="1"/>
  <c r="R141" i="10"/>
  <c r="W140" i="10" l="1"/>
  <c r="AI140" i="10" s="1"/>
  <c r="AJ140" i="10" s="1"/>
  <c r="AK140" i="10" s="1"/>
  <c r="R140" i="10"/>
  <c r="W88" i="10" l="1"/>
  <c r="AI88" i="10" s="1"/>
  <c r="AJ88" i="10" s="1"/>
  <c r="AK88" i="10" s="1"/>
  <c r="Q88" i="10"/>
  <c r="R88" i="10" s="1"/>
  <c r="W87" i="10" l="1"/>
  <c r="AI87" i="10" s="1"/>
  <c r="AJ87" i="10" s="1"/>
  <c r="AK87" i="10" s="1"/>
  <c r="Q87" i="10"/>
  <c r="R87" i="10" s="1"/>
  <c r="R126" i="10" l="1"/>
  <c r="W13" i="10" l="1"/>
  <c r="W14" i="10"/>
  <c r="W19" i="10"/>
  <c r="R108" i="10" l="1"/>
  <c r="R110" i="10"/>
  <c r="R111" i="10"/>
  <c r="R112" i="10"/>
  <c r="R113" i="10"/>
  <c r="R114" i="10"/>
  <c r="R115" i="10"/>
  <c r="R116" i="10"/>
  <c r="R117" i="10"/>
  <c r="R120" i="10"/>
  <c r="R123" i="10"/>
  <c r="R125" i="10"/>
  <c r="R128" i="10"/>
  <c r="R129" i="10"/>
  <c r="R130" i="10"/>
  <c r="R131" i="10"/>
  <c r="R106" i="10"/>
  <c r="R105" i="10"/>
  <c r="R102" i="10"/>
  <c r="R103" i="10"/>
  <c r="R101" i="10"/>
  <c r="R100" i="10"/>
  <c r="R98" i="10"/>
  <c r="R97" i="10"/>
  <c r="R96" i="10"/>
  <c r="R94" i="10"/>
  <c r="W102" i="10" l="1"/>
  <c r="W94" i="10"/>
  <c r="W30" i="10"/>
  <c r="W29" i="10"/>
  <c r="W35" i="10" l="1"/>
  <c r="AI35" i="10" s="1"/>
  <c r="W36" i="10"/>
  <c r="W37" i="10"/>
  <c r="AJ35" i="10" l="1"/>
  <c r="W93" i="10" l="1"/>
  <c r="AI93" i="10" s="1"/>
  <c r="AJ93" i="10" s="1"/>
  <c r="W130" i="10" l="1"/>
  <c r="AI130" i="10" s="1"/>
  <c r="AJ130" i="10" s="1"/>
  <c r="AK130" i="10" s="1"/>
  <c r="AI131" i="10"/>
  <c r="AJ131" i="10" s="1"/>
  <c r="AK131" i="10" s="1"/>
  <c r="AJ123" i="10" l="1"/>
  <c r="AI123" i="10" s="1"/>
  <c r="W123" i="10" s="1"/>
  <c r="V123" i="10" s="1"/>
  <c r="AJ125" i="10"/>
  <c r="AI125" i="10" s="1"/>
  <c r="W125" i="10" s="1"/>
  <c r="V125" i="10" s="1"/>
  <c r="AJ126" i="10"/>
  <c r="AI126" i="10" s="1"/>
  <c r="W126" i="10" s="1"/>
  <c r="V126" i="10" s="1"/>
  <c r="AJ128" i="10"/>
  <c r="AI128" i="10" s="1"/>
  <c r="W128" i="10" s="1"/>
  <c r="V128" i="10" s="1"/>
  <c r="AJ129" i="10"/>
  <c r="AI129" i="10" s="1"/>
  <c r="W129" i="10" s="1"/>
  <c r="V129" i="10" s="1"/>
  <c r="W120" i="10"/>
  <c r="AI120" i="10" s="1"/>
  <c r="AJ120" i="10" s="1"/>
  <c r="AK120" i="10" s="1"/>
  <c r="W111" i="10"/>
  <c r="AI111" i="10" s="1"/>
  <c r="AK111" i="10"/>
  <c r="W112" i="10"/>
  <c r="AI112" i="10" s="1"/>
  <c r="AK112" i="10"/>
  <c r="O113" i="10"/>
  <c r="W113" i="10"/>
  <c r="AI113" i="10" s="1"/>
  <c r="O114" i="10"/>
  <c r="W114" i="10"/>
  <c r="AI114" i="10" s="1"/>
  <c r="W115" i="10"/>
  <c r="AI115" i="10" s="1"/>
  <c r="AK115" i="10"/>
  <c r="O116" i="10"/>
  <c r="W116" i="10"/>
  <c r="AI116" i="10" s="1"/>
  <c r="O117" i="10"/>
  <c r="W117" i="10"/>
  <c r="AI117" i="10" s="1"/>
  <c r="W110" i="10"/>
  <c r="AI110" i="10" s="1"/>
  <c r="AJ110" i="10" s="1"/>
  <c r="AK110" i="10" s="1"/>
  <c r="W105" i="10" l="1"/>
  <c r="AI105" i="10" s="1"/>
  <c r="AK105" i="10"/>
  <c r="W106" i="10"/>
  <c r="AI106" i="10" s="1"/>
  <c r="AK106" i="10"/>
  <c r="W107" i="10"/>
  <c r="AI107" i="10" s="1"/>
  <c r="AK107" i="10"/>
  <c r="W108" i="10"/>
  <c r="AI108" i="10" s="1"/>
  <c r="AK108" i="10"/>
  <c r="W103" i="10"/>
  <c r="R107" i="10" l="1"/>
  <c r="AI103" i="10"/>
  <c r="AJ103" i="10" s="1"/>
  <c r="AJ96" i="10"/>
  <c r="AI96" i="10" s="1"/>
  <c r="W96" i="10" s="1"/>
  <c r="V96" i="10" s="1"/>
  <c r="AJ97" i="10"/>
  <c r="AI97" i="10" s="1"/>
  <c r="W97" i="10" s="1"/>
  <c r="V97" i="10" s="1"/>
  <c r="AJ98" i="10"/>
  <c r="AI98" i="10" s="1"/>
  <c r="W98" i="10" s="1"/>
  <c r="V98" i="10" s="1"/>
  <c r="AJ100" i="10"/>
  <c r="AI100" i="10" s="1"/>
  <c r="W100" i="10" s="1"/>
  <c r="V100" i="10" s="1"/>
  <c r="AJ101" i="10"/>
  <c r="AI101" i="10" s="1"/>
  <c r="W101" i="10" s="1"/>
  <c r="V101" i="10" s="1"/>
  <c r="W86" i="10"/>
  <c r="AI86" i="10" s="1"/>
  <c r="AJ86" i="10" s="1"/>
  <c r="AK86" i="10" s="1"/>
  <c r="R89" i="10"/>
  <c r="W89" i="10"/>
  <c r="AI89" i="10" s="1"/>
  <c r="AJ89" i="10" s="1"/>
  <c r="AK89" i="10" s="1"/>
  <c r="R90" i="10"/>
  <c r="W90" i="10"/>
  <c r="AI90" i="10" s="1"/>
  <c r="AJ90" i="10" s="1"/>
  <c r="AK90" i="10" s="1"/>
  <c r="R91" i="10"/>
  <c r="W91" i="10"/>
  <c r="AI91" i="10" s="1"/>
  <c r="AJ91" i="10" s="1"/>
  <c r="AK91" i="10" s="1"/>
  <c r="R92" i="10"/>
  <c r="W92" i="10"/>
  <c r="AI92" i="10" s="1"/>
  <c r="AJ92" i="10" s="1"/>
  <c r="AK92" i="10" s="1"/>
  <c r="AI94" i="10"/>
  <c r="AJ94" i="10" s="1"/>
  <c r="R93" i="10" l="1"/>
  <c r="R86" i="10"/>
  <c r="W83" i="10"/>
  <c r="AI83" i="10" s="1"/>
  <c r="AJ83" i="10" s="1"/>
  <c r="AK83" i="10" s="1"/>
  <c r="R84" i="10"/>
  <c r="W84" i="10"/>
  <c r="AI84" i="10" s="1"/>
  <c r="AJ84" i="10" s="1"/>
  <c r="R85" i="10"/>
  <c r="W85" i="10"/>
  <c r="AI85" i="10" s="1"/>
  <c r="AJ85" i="10" s="1"/>
  <c r="R132" i="10" l="1"/>
  <c r="W132" i="10"/>
  <c r="AI132" i="10" s="1"/>
  <c r="AJ132" i="10" s="1"/>
  <c r="AK132" i="10" s="1"/>
  <c r="R133" i="10"/>
  <c r="W133" i="10"/>
  <c r="AI133" i="10" s="1"/>
  <c r="AJ133" i="10" s="1"/>
  <c r="AK133" i="10" s="1"/>
  <c r="R134" i="10"/>
  <c r="W134" i="10"/>
  <c r="AI134" i="10" s="1"/>
  <c r="AJ134" i="10" s="1"/>
  <c r="AK134" i="10" s="1"/>
  <c r="R135" i="10"/>
  <c r="W135" i="10"/>
  <c r="AI135" i="10" s="1"/>
  <c r="AJ135" i="10" s="1"/>
  <c r="AK135" i="10" s="1"/>
  <c r="R136" i="10"/>
  <c r="W136" i="10"/>
  <c r="AI136" i="10" s="1"/>
  <c r="AJ136" i="10" s="1"/>
  <c r="AK136" i="10" s="1"/>
  <c r="R137" i="10"/>
  <c r="W137" i="10"/>
  <c r="AI137" i="10" s="1"/>
  <c r="AJ137" i="10" s="1"/>
  <c r="AK137" i="10" s="1"/>
  <c r="R138" i="10"/>
  <c r="W138" i="10"/>
  <c r="AI138" i="10" s="1"/>
  <c r="AJ138" i="10" s="1"/>
  <c r="AK138" i="10" s="1"/>
  <c r="R139" i="10"/>
  <c r="W139" i="10"/>
  <c r="AI139" i="10" s="1"/>
  <c r="AJ139" i="10" s="1"/>
  <c r="AK139" i="10" s="1"/>
  <c r="R73" i="10" l="1"/>
  <c r="AI73" i="10"/>
  <c r="R48" i="10"/>
  <c r="W48" i="10"/>
  <c r="AI48" i="10" s="1"/>
  <c r="AK48" i="10"/>
  <c r="O49" i="10"/>
  <c r="R49" i="10"/>
  <c r="W49" i="10"/>
  <c r="AI49" i="10" s="1"/>
  <c r="R50" i="10"/>
  <c r="W50" i="10"/>
  <c r="AI50" i="10" s="1"/>
  <c r="AK50" i="10"/>
  <c r="O51" i="10"/>
  <c r="R51" i="10"/>
  <c r="W51" i="10"/>
  <c r="AI51" i="10" s="1"/>
  <c r="O52" i="10"/>
  <c r="R52" i="10"/>
  <c r="W52" i="10"/>
  <c r="AI52" i="10" s="1"/>
  <c r="R53" i="10"/>
  <c r="W53" i="10"/>
  <c r="AI53" i="10" s="1"/>
  <c r="AK53" i="10"/>
  <c r="O54" i="10"/>
  <c r="R54" i="10"/>
  <c r="W54" i="10"/>
  <c r="AI54" i="10" s="1"/>
  <c r="O55" i="10"/>
  <c r="R55" i="10"/>
  <c r="AI55" i="10"/>
  <c r="R56" i="10"/>
  <c r="AI56" i="10"/>
  <c r="AK56" i="10"/>
  <c r="R57" i="10"/>
  <c r="AI57" i="10"/>
  <c r="AK57" i="10"/>
  <c r="R58" i="10"/>
  <c r="AI58" i="10"/>
  <c r="AK58" i="10"/>
  <c r="R59" i="10"/>
  <c r="AI59" i="10"/>
  <c r="AK59" i="10"/>
  <c r="R60" i="10"/>
  <c r="AI60" i="10"/>
  <c r="AK60" i="10"/>
  <c r="O61" i="10"/>
  <c r="R61" i="10"/>
  <c r="AI61" i="10"/>
  <c r="R62" i="10"/>
  <c r="AI62" i="10"/>
  <c r="AK62" i="10"/>
  <c r="O63" i="10"/>
  <c r="R63" i="10"/>
  <c r="AI63" i="10"/>
  <c r="R64" i="10"/>
  <c r="AI64" i="10"/>
  <c r="AK64" i="10"/>
  <c r="AI65" i="10"/>
  <c r="AK65" i="10"/>
  <c r="R66" i="10"/>
  <c r="AI66" i="10"/>
  <c r="AK66" i="10"/>
  <c r="R67" i="10"/>
  <c r="AI67" i="10"/>
  <c r="AK67" i="10"/>
  <c r="O68" i="10"/>
  <c r="R68" i="10"/>
  <c r="AI68" i="10"/>
  <c r="R69" i="10"/>
  <c r="AI69" i="10"/>
  <c r="R70" i="10"/>
  <c r="AI70" i="10"/>
  <c r="R71" i="10"/>
  <c r="AI71" i="10"/>
  <c r="R72" i="10"/>
  <c r="AI72" i="10"/>
  <c r="R47" i="10"/>
  <c r="W47" i="10"/>
  <c r="AI47" i="10" s="1"/>
  <c r="AK47" i="10"/>
  <c r="R46" i="10"/>
  <c r="W46" i="10"/>
  <c r="AI46" i="10" s="1"/>
  <c r="AK46" i="10"/>
  <c r="R34" i="10"/>
  <c r="W34" i="10"/>
  <c r="AI34" i="10" s="1"/>
  <c r="AK34" i="10"/>
  <c r="R35" i="10"/>
  <c r="R36" i="10"/>
  <c r="AI36" i="10"/>
  <c r="AK36" i="10"/>
  <c r="R37" i="10"/>
  <c r="AI37" i="10"/>
  <c r="AK37" i="10"/>
  <c r="R38" i="10"/>
  <c r="W38" i="10"/>
  <c r="AI38" i="10" s="1"/>
  <c r="AK38" i="10"/>
  <c r="R39" i="10"/>
  <c r="W39" i="10"/>
  <c r="AI39" i="10" s="1"/>
  <c r="AK39" i="10"/>
  <c r="R40" i="10"/>
  <c r="W40" i="10"/>
  <c r="AI40" i="10" s="1"/>
  <c r="AK40" i="10"/>
  <c r="R41" i="10"/>
  <c r="W41" i="10"/>
  <c r="AI41" i="10" s="1"/>
  <c r="AK41" i="10"/>
  <c r="R42" i="10"/>
  <c r="W42" i="10"/>
  <c r="AI42" i="10" s="1"/>
  <c r="AK42" i="10"/>
  <c r="R43" i="10"/>
  <c r="W43" i="10"/>
  <c r="AI43" i="10" s="1"/>
  <c r="AK43" i="10"/>
  <c r="R44" i="10"/>
  <c r="W44" i="10"/>
  <c r="AI44" i="10" s="1"/>
  <c r="AK44" i="10"/>
  <c r="R45" i="10"/>
  <c r="W45" i="10"/>
  <c r="AI45" i="10" s="1"/>
  <c r="AK45" i="10"/>
  <c r="O33" i="10"/>
  <c r="R33" i="10"/>
  <c r="W33" i="10"/>
  <c r="AI33" i="10" s="1"/>
  <c r="AK33" i="10"/>
  <c r="W31" i="10"/>
  <c r="AI31" i="10" s="1"/>
  <c r="AK31" i="10"/>
  <c r="R32" i="10"/>
  <c r="W32" i="10"/>
  <c r="AI32" i="10" s="1"/>
  <c r="AK32" i="10"/>
  <c r="R65" i="10" l="1"/>
  <c r="R31" i="10"/>
  <c r="R75" i="10"/>
  <c r="W75" i="10"/>
  <c r="AI75" i="10" s="1"/>
  <c r="AJ75" i="10" s="1"/>
  <c r="AK75" i="10" s="1"/>
  <c r="R82" i="10"/>
  <c r="W82" i="10"/>
  <c r="AI82" i="10" s="1"/>
  <c r="AJ82" i="10" s="1"/>
  <c r="AK82" i="10" s="1"/>
  <c r="R29" i="10" l="1"/>
  <c r="R30" i="10"/>
  <c r="R13" i="10" l="1"/>
  <c r="R19" i="10"/>
  <c r="R14" i="10"/>
  <c r="W28" i="10" l="1"/>
  <c r="AI28" i="10" s="1"/>
  <c r="AJ28" i="10" s="1"/>
  <c r="AK28" i="10" s="1"/>
  <c r="W23" i="10"/>
  <c r="AI23" i="10" s="1"/>
  <c r="AJ23" i="10" s="1"/>
  <c r="AK23" i="10" s="1"/>
  <c r="W25" i="10"/>
  <c r="AI25" i="10" s="1"/>
  <c r="AJ25" i="10" s="1"/>
  <c r="AK25" i="10" s="1"/>
  <c r="W26" i="10"/>
  <c r="AI26" i="10" s="1"/>
  <c r="AJ26" i="10" s="1"/>
  <c r="AK26" i="10" s="1"/>
  <c r="W27" i="10"/>
  <c r="AI27" i="10" s="1"/>
  <c r="AJ27" i="10" s="1"/>
  <c r="AK27" i="10" s="1"/>
  <c r="W22" i="10"/>
  <c r="AI22" i="10" s="1"/>
  <c r="AJ22" i="10" s="1"/>
  <c r="AK22" i="10" s="1"/>
  <c r="W10" i="10"/>
  <c r="AI10" i="10" s="1"/>
  <c r="AJ10" i="10" s="1"/>
  <c r="AK10" i="10" s="1"/>
  <c r="W12" i="10"/>
  <c r="AI12" i="10" s="1"/>
  <c r="AJ12" i="10" s="1"/>
  <c r="AK12" i="10" s="1"/>
  <c r="AI19" i="10"/>
  <c r="AJ19" i="10" s="1"/>
  <c r="AK19" i="10" s="1"/>
  <c r="AI14" i="10" l="1"/>
  <c r="AJ14" i="10" s="1"/>
  <c r="AK14" i="10" s="1"/>
  <c r="AI13" i="10"/>
  <c r="AJ13" i="10" s="1"/>
  <c r="AK13" i="10" s="1"/>
  <c r="R23" i="10" l="1"/>
  <c r="R25" i="10"/>
  <c r="R26" i="10"/>
  <c r="R27" i="10"/>
  <c r="R28" i="10" l="1"/>
  <c r="R12" i="10"/>
  <c r="R10" i="10"/>
  <c r="R22" i="10"/>
  <c r="O13" i="10" l="1"/>
  <c r="O14" i="10"/>
  <c r="O19" i="10"/>
  <c r="O10" i="10"/>
  <c r="O12" i="10"/>
  <c r="O22" i="10"/>
  <c r="O23" i="10"/>
  <c r="O25" i="10"/>
  <c r="O26" i="10"/>
  <c r="O27" i="10"/>
  <c r="O28" i="10"/>
  <c r="AB10" i="10"/>
  <c r="AB12" i="10"/>
  <c r="AB22" i="10"/>
  <c r="AB23" i="10"/>
  <c r="AB25" i="10"/>
  <c r="AB26" i="10"/>
  <c r="AB27" i="10"/>
  <c r="AB28" i="10"/>
  <c r="AB19" i="10" l="1"/>
  <c r="AB13" i="10" l="1"/>
  <c r="AB14" i="10"/>
</calcChain>
</file>

<file path=xl/sharedStrings.xml><?xml version="1.0" encoding="utf-8"?>
<sst xmlns="http://schemas.openxmlformats.org/spreadsheetml/2006/main" count="4543" uniqueCount="858">
  <si>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</si>
  <si>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</si>
  <si>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</si>
  <si>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</si>
  <si>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</si>
  <si>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</si>
  <si>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</si>
  <si>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</si>
  <si>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</si>
  <si>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</si>
  <si>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</si>
  <si>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</si>
  <si>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</si>
  <si>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</si>
  <si>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</si>
  <si>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</si>
  <si>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</si>
  <si>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</si>
  <si>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</si>
  <si>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Подразделение/предприятие-потребитель продукции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</si>
  <si>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</si>
  <si>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</si>
  <si>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</si>
  <si>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</si>
  <si>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</si>
  <si>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</si>
  <si>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</si>
  <si>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</si>
  <si>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</si>
  <si>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</si>
  <si>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</si>
  <si>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</si>
  <si>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</si>
  <si>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</si>
  <si>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</si>
  <si>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</si>
  <si>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</si>
  <si>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</si>
  <si>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</si>
  <si>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</si>
  <si>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</si>
  <si>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</si>
  <si>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Организатор закупки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</si>
  <si>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</si>
  <si>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</si>
  <si>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</si>
  <si>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</si>
  <si>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</si>
  <si>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</si>
  <si>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</si>
  <si>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МВА</t>
  </si>
  <si>
    <t>км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</si>
  <si>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</si>
  <si>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</si>
  <si>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</si>
  <si>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Плановая дата подведения итогов по закупочной процедуре (чч.мм.гггг)</t>
  </si>
  <si>
    <t>Плановая дата официального объявления о начале процедур (чч.мм.гггг)</t>
  </si>
  <si>
    <t>Наличие условий о субьектах малого и среднего предпринимательства в конкурсной/закупочной документации*</t>
  </si>
  <si>
    <t>Код по ОКВЭД2</t>
  </si>
  <si>
    <t>Код по ОКПД2</t>
  </si>
  <si>
    <t>Номер  лота</t>
  </si>
  <si>
    <t>Категория закупки, которая не учитывается при расчёте совокупного годового стоимостного объёма договоров*</t>
  </si>
  <si>
    <t>Планируемая начальная (предельная) цена лота по извещению/уведомлению, тыс. руб. (с учетом НДС)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</si>
  <si>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</si>
  <si>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</si>
  <si>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</si>
  <si>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Технологическое присоединение (Да/Нет)</t>
  </si>
  <si>
    <t>Признак закупки инновационной и высокотехнологичной продукции (Да/Нет)</t>
  </si>
  <si>
    <t>ИНН</t>
  </si>
  <si>
    <t>КПП</t>
  </si>
  <si>
    <t>Год под обеспечение потребности которого планируется данная закупка</t>
  </si>
  <si>
    <t>Сведения о закупке у единственного поставщика</t>
  </si>
  <si>
    <t>Основание для проведения закупки у ЕП (пункт Стандарта)</t>
  </si>
  <si>
    <t xml:space="preserve">Приложение № 5
к приказу ПАО «МРСК Сибири»
от ______________ №__________
</t>
  </si>
  <si>
    <t>Форма плана закупки</t>
  </si>
  <si>
    <t>АО "Тываэнерго"</t>
  </si>
  <si>
    <t>Блок капитального строительства и инвестиций</t>
  </si>
  <si>
    <t>Поставка КТП</t>
  </si>
  <si>
    <t>Поставка провода СИП</t>
  </si>
  <si>
    <t>Поставка стоек СВ</t>
  </si>
  <si>
    <t>1</t>
  </si>
  <si>
    <t>МТРиО</t>
  </si>
  <si>
    <t>Справочник цен (мониторинг)</t>
  </si>
  <si>
    <t>24.45</t>
  </si>
  <si>
    <t>27.32</t>
  </si>
  <si>
    <t>23.61</t>
  </si>
  <si>
    <t>23.61.12.162</t>
  </si>
  <si>
    <t>Республика Тыва</t>
  </si>
  <si>
    <t>5350,335</t>
  </si>
  <si>
    <t>1.2.</t>
  </si>
  <si>
    <t>ОЗЦ</t>
  </si>
  <si>
    <t>кап.вложения (тех.присоединение)</t>
  </si>
  <si>
    <t>etp.rosseti.ru</t>
  </si>
  <si>
    <t>шт</t>
  </si>
  <si>
    <t>л</t>
  </si>
  <si>
    <t>кг</t>
  </si>
  <si>
    <t>м</t>
  </si>
  <si>
    <t>23.43</t>
  </si>
  <si>
    <t>неэлектронная</t>
  </si>
  <si>
    <t>2018-2022</t>
  </si>
  <si>
    <t>103112_ВН</t>
  </si>
  <si>
    <t>103140_ВН</t>
  </si>
  <si>
    <t>26_ТЭ</t>
  </si>
  <si>
    <t>ТС</t>
  </si>
  <si>
    <t>ОЗП</t>
  </si>
  <si>
    <t>44_ТЭ</t>
  </si>
  <si>
    <t>Сравнительная матрица</t>
  </si>
  <si>
    <t>Кап.вложения(амортизация)</t>
  </si>
  <si>
    <t>Модернизация системы телемеханика и организация цифровых каналов связи на ПС 110 кВ «Сукпак»</t>
  </si>
  <si>
    <t>Создание системы телемеханика и организация цифровых каналов связи на ПС 110 кВ «Балгазын»</t>
  </si>
  <si>
    <t>Реконструкция ВЛ-0,4 с применением СИП г. Кызыл фидер 11/ТП 10/0,4 №8</t>
  </si>
  <si>
    <t>Реконструкция ВЛ-0,4 с применением СИП г. Кызыл фидер 27/ТП-17</t>
  </si>
  <si>
    <t>Реконструкция ВЛ-0,4 с применением СИП г. Кызыл фидер 13/ТП-52</t>
  </si>
  <si>
    <t>Реконструкция ВЛ-0,4 с применением СИП г. Кызыл фидер 10-04/ТП-102</t>
  </si>
  <si>
    <t>Реконструкция ВЛ-0,4 с применением СИП г. Кызыл  фидер 13/ТП- №10</t>
  </si>
  <si>
    <t>Реконструкция ВЛ-0,4 с применением СИП г. Кызыл фидер 12/ТП- №2</t>
  </si>
  <si>
    <t>38_ТЭ</t>
  </si>
  <si>
    <t>40_ТЭ</t>
  </si>
  <si>
    <t>19-3_ТЭ</t>
  </si>
  <si>
    <t>19-4_ТЭ</t>
  </si>
  <si>
    <t>19-6_ТЭ</t>
  </si>
  <si>
    <t>19-7_ТЭ</t>
  </si>
  <si>
    <t>19-8_ТЭ</t>
  </si>
  <si>
    <t>19-9_ТЭ</t>
  </si>
  <si>
    <t>2</t>
  </si>
  <si>
    <t>43.21</t>
  </si>
  <si>
    <t>43.21.10.110</t>
  </si>
  <si>
    <t>26.30.12</t>
  </si>
  <si>
    <t>27.12</t>
  </si>
  <si>
    <t>27.12.3</t>
  </si>
  <si>
    <t>84.25.</t>
  </si>
  <si>
    <t>Сводный сметный расчет</t>
  </si>
  <si>
    <t>Строительство ВЛ, КЛ 10-0.4 кВ для потребителей до 15 кВт для льготных потребителей</t>
  </si>
  <si>
    <t>17_ТЭ</t>
  </si>
  <si>
    <t>2.1.</t>
  </si>
  <si>
    <t>Покупка оборудования для ремонта автомобилей (Автомобильный двухстоечный подъемник ПГА 5000), в количестве 1 ед.</t>
  </si>
  <si>
    <t>Покупка оборудования (Спиральный компрессор NEW Silver D 15-500), в количестве 2 ед.</t>
  </si>
  <si>
    <t>Покупка бригадных автомобилей, в количестве 22 ед.</t>
  </si>
  <si>
    <t>Покупка диагностического и измерительного оборудования, приборов РЗА, в количестве 99 ед.</t>
  </si>
  <si>
    <t>1.1.</t>
  </si>
  <si>
    <t>Выполнение ПИР и СМР по реконструкции ВЛ-0,4 с применением СИП г. Кызыл фидер 11/ТП 10/0,4 №8</t>
  </si>
  <si>
    <t>Выполнение ПИР и СМР по реконструкции ВЛ-0,4 с применением СИП г. Кызыл фидер 27/ТП-17</t>
  </si>
  <si>
    <t>Выполнение ПИР и СМР по реконструкции ВЛ-0,4 с применением СИП г. Кызыл фидер 13/ТП-52</t>
  </si>
  <si>
    <t>Выполнение ПИР и СМР по реконструкции ВЛ-0,4 с применением СИП г. Кызыл фидер 10-04/ТП-102</t>
  </si>
  <si>
    <t>Выполнение ПИР и СМР реконструкции ВЛ-0,4 с применением СИП г. Кызыл  фидер 13/ТП- №10</t>
  </si>
  <si>
    <t>Выполнение ПИР и СМР по реконструкции ВЛ-0,4 с применением СИП г. Кызыл фидер 12/ТП- №2</t>
  </si>
  <si>
    <t>27.12.</t>
  </si>
  <si>
    <t xml:space="preserve">29.10.30.110 </t>
  </si>
  <si>
    <t>29.10</t>
  </si>
  <si>
    <t>29.10.22</t>
  </si>
  <si>
    <t>28.13</t>
  </si>
  <si>
    <t>28.22</t>
  </si>
  <si>
    <t>08.12.2017</t>
  </si>
  <si>
    <t>19.01.2018</t>
  </si>
  <si>
    <t>да</t>
  </si>
  <si>
    <t>Поставляемые материалы по своему качеству должны соответствовать действующим на момент поставки ГОСТам и сопровождаться паспортом (сертификатом) качества. 
Предлагаемые участником варианты технических параметров и характеристик,  а так же условий поставки, не указанные в ТЗ, согласовываются дополнительно.</t>
  </si>
  <si>
    <t>Выполнение СМР по Модернизации системы телемеханика и организация цифровых каналов связи на ПС 110 кВ «Сукпак»</t>
  </si>
  <si>
    <t>3.1.</t>
  </si>
  <si>
    <t>Технический блок</t>
  </si>
  <si>
    <t>Услуги</t>
  </si>
  <si>
    <t xml:space="preserve">Услуги по испытанию и поверке приборов </t>
  </si>
  <si>
    <t>Ж</t>
  </si>
  <si>
    <t>Себестоимость</t>
  </si>
  <si>
    <t>ЕП</t>
  </si>
  <si>
    <t xml:space="preserve">ФБУ «Красноярский ЦСМ»
</t>
  </si>
  <si>
    <t>Поверка приборов</t>
  </si>
  <si>
    <t>условная единица</t>
  </si>
  <si>
    <t xml:space="preserve">Республика Тыва </t>
  </si>
  <si>
    <t>нет</t>
  </si>
  <si>
    <t>Услуги по испытанию и поверке приборов</t>
  </si>
  <si>
    <t xml:space="preserve">ФБУ «Тувинский ЦСМ»
</t>
  </si>
  <si>
    <t>Услуги по обследованию зданиний сооружений спец.органицацией</t>
  </si>
  <si>
    <t>71.2</t>
  </si>
  <si>
    <t>2018</t>
  </si>
  <si>
    <t>3.2.</t>
  </si>
  <si>
    <t>Поставка арматуры к СИП на напряжение до 1000 В</t>
  </si>
  <si>
    <t>27.90.12</t>
  </si>
  <si>
    <t>Поставка ГСМ (бензин, дизтопливо)</t>
  </si>
  <si>
    <t>19.20.21</t>
  </si>
  <si>
    <t>ОК</t>
  </si>
  <si>
    <t>Поставка запасных частей к выключателям</t>
  </si>
  <si>
    <t>Поставка изделий железобетонных (прочие)</t>
  </si>
  <si>
    <t>Поставка изоляторов линейных полимерных (штыревых)</t>
  </si>
  <si>
    <t>27.90</t>
  </si>
  <si>
    <t>Поставка комплектующих для РЗА</t>
  </si>
  <si>
    <t>Поставка линейных стеклянных изоляторов на напряжение от 10кВ до 220кВ</t>
  </si>
  <si>
    <t>Поставка масла трансформаторного ГК</t>
  </si>
  <si>
    <t>46.71</t>
  </si>
  <si>
    <t>20.59.43</t>
  </si>
  <si>
    <t>Поставка материалов лако-красочных</t>
  </si>
  <si>
    <t>46.73.4</t>
  </si>
  <si>
    <t>20.30.11</t>
  </si>
  <si>
    <t>46.73</t>
  </si>
  <si>
    <t>Поставка материалов строительных</t>
  </si>
  <si>
    <t>Поставка металлооснастки ЛЭП</t>
  </si>
  <si>
    <t>Поставка черного металлопроката</t>
  </si>
  <si>
    <t>Поставка неизолированного провода</t>
  </si>
  <si>
    <t>Поставка СИП на напряжение до 35 кВ</t>
  </si>
  <si>
    <t>Поставка обмоток силовых трансформаторов</t>
  </si>
  <si>
    <t>Поставка ОПН-0,4 кВ, ОПН-6 кВ, ОПН-10 кВ, ОПН-20 кВ</t>
  </si>
  <si>
    <t>Поставка предохранителей</t>
  </si>
  <si>
    <t>Поставка приборов измерения электрических величин</t>
  </si>
  <si>
    <t>26.51.4</t>
  </si>
  <si>
    <t>Поставка рубильников</t>
  </si>
  <si>
    <t>Поставка силового кабеля на напряжение 6-10 (20) кВ</t>
  </si>
  <si>
    <t>Поставка запасных частей к автомобилям УАЗ</t>
  </si>
  <si>
    <t>Поставка запасных частей к автомобилям ГАЗ</t>
  </si>
  <si>
    <t>45.32</t>
  </si>
  <si>
    <t>Поставка запасных частей к автомобилям ЗИЛ</t>
  </si>
  <si>
    <t>Поставка запасных частей к автомобилям КАМАЗ</t>
  </si>
  <si>
    <t>Поставка запасных частей к автомобилям УРАЛ</t>
  </si>
  <si>
    <t>Поставка запасных частей к вездеходам, автотракторной технике</t>
  </si>
  <si>
    <t>Поставка запасных частей к специальной технике</t>
  </si>
  <si>
    <t>23.61.12</t>
  </si>
  <si>
    <t>4.1.</t>
  </si>
  <si>
    <t>Блок ИТ и телекоммуникаций</t>
  </si>
  <si>
    <t>ИТ</t>
  </si>
  <si>
    <t>Оказание информационных услуг с использованием системы КонсультантПлюс</t>
  </si>
  <si>
    <t>63.99.10</t>
  </si>
  <si>
    <t>Наличие сертификата Регионального информационного центра Общероссиской сети КонсультантПлюс</t>
  </si>
  <si>
    <t>Обеспечение условий для безопасного и эффективного использования ПО в корпоративной информационной системе</t>
  </si>
  <si>
    <t>4.2.</t>
  </si>
  <si>
    <t>Приобретение неисключительных (пользовательских) прав на использование программного обеспечения Kaspersky  Endpoint Security для бизнеса - Расширенный Russian Edition. 250-499 Node 1 year Renewal License.</t>
  </si>
  <si>
    <t>62.01.29</t>
  </si>
  <si>
    <t>Оригинальные материалы</t>
  </si>
  <si>
    <t>7.1</t>
  </si>
  <si>
    <t>услуги</t>
  </si>
  <si>
    <t>Образовательные услуги</t>
  </si>
  <si>
    <t>85.42.9</t>
  </si>
  <si>
    <t>85.31.11</t>
  </si>
  <si>
    <t>укрупненные стоимостные показатели по объектам аналогам</t>
  </si>
  <si>
    <t>Оказание услуг по профессиональной подготовке</t>
  </si>
  <si>
    <t>Добровольное медицинское страхование</t>
  </si>
  <si>
    <t>65.12</t>
  </si>
  <si>
    <t>86.21</t>
  </si>
  <si>
    <t>86.90.19</t>
  </si>
  <si>
    <t>93000000000</t>
  </si>
  <si>
    <t>39.00</t>
  </si>
  <si>
    <t>Оказание услуг по экспертизе промышленной безопасности</t>
  </si>
  <si>
    <t>71.20.9</t>
  </si>
  <si>
    <t>71.20.13.000</t>
  </si>
  <si>
    <t>80.10.19</t>
  </si>
  <si>
    <t>45.20.11</t>
  </si>
  <si>
    <t>7.2</t>
  </si>
  <si>
    <t>46.69.5</t>
  </si>
  <si>
    <t>Поставка оборудования учета электроэнергии</t>
  </si>
  <si>
    <t>26.51.63.130</t>
  </si>
  <si>
    <t>Поставка средств связи</t>
  </si>
  <si>
    <t>26.30</t>
  </si>
  <si>
    <t>Поставка средств моющих</t>
  </si>
  <si>
    <t>20.41.32</t>
  </si>
  <si>
    <t>Поставка мебели</t>
  </si>
  <si>
    <t>Поставка канцелярских товаров</t>
  </si>
  <si>
    <t>14.1</t>
  </si>
  <si>
    <t>справочник цен (мониторинг)</t>
  </si>
  <si>
    <t>46.1</t>
  </si>
  <si>
    <t>32.99.11</t>
  </si>
  <si>
    <t>поставка средств защиты, приспособлений и инструментов для работы на высоте</t>
  </si>
  <si>
    <t>поставка средств защиты электротехнических</t>
  </si>
  <si>
    <t>28.29.22</t>
  </si>
  <si>
    <t>поставка средств пожаротушения</t>
  </si>
  <si>
    <t>21.20.2</t>
  </si>
  <si>
    <t>21.20.21</t>
  </si>
  <si>
    <t>Поставка новогодних подарков</t>
  </si>
  <si>
    <t>46.36.2</t>
  </si>
  <si>
    <t>46.36.13</t>
  </si>
  <si>
    <t>Приобретение подарков</t>
  </si>
  <si>
    <t>Соответствие стандартам качества</t>
  </si>
  <si>
    <t>Поставка ПАЗ-4234</t>
  </si>
  <si>
    <t>Нет</t>
  </si>
  <si>
    <t>Сектор метрологии и контроля качества электроэнергии</t>
  </si>
  <si>
    <t>-</t>
  </si>
  <si>
    <t>Поставка арматуры линейной</t>
  </si>
  <si>
    <t>справочник цен</t>
  </si>
  <si>
    <t>прочие собственные средства</t>
  </si>
  <si>
    <t>ДЭиТОиР</t>
  </si>
  <si>
    <t>Поставка запасных частей к разъединителям</t>
  </si>
  <si>
    <t>27,12,10</t>
  </si>
  <si>
    <t>27,12,12</t>
  </si>
  <si>
    <t>СМиТ</t>
  </si>
  <si>
    <t>Поставка выключателей 6-10 кВ, 20 кВ</t>
  </si>
  <si>
    <t>27,12,24</t>
  </si>
  <si>
    <t>Поставка кабельных наконечников</t>
  </si>
  <si>
    <t>23,19,25</t>
  </si>
  <si>
    <t>23,19,7</t>
  </si>
  <si>
    <t>Поставка вводов 0,4-35кВ</t>
  </si>
  <si>
    <t>27.90.1</t>
  </si>
  <si>
    <t>Поставка изоляторов керамических опорных на напряжение свыше 1 кВ</t>
  </si>
  <si>
    <t>27.33.12.000</t>
  </si>
  <si>
    <t>Поставка линейных фарфоровых изоляторов</t>
  </si>
  <si>
    <t>23,43,10</t>
  </si>
  <si>
    <t>Поставка цветного металлопроката</t>
  </si>
  <si>
    <t>24,45,3</t>
  </si>
  <si>
    <t>Поставка электро, пневмоинструмента</t>
  </si>
  <si>
    <t>23,61</t>
  </si>
  <si>
    <t>Поставка средств вычислительной и оргтехники</t>
  </si>
  <si>
    <t>Поставка разъединителей 6-20 кв</t>
  </si>
  <si>
    <t>26,51,4</t>
  </si>
  <si>
    <t>Поставка подвесных полимерных изоляторов на напряжение от 10кВ до500кВ</t>
  </si>
  <si>
    <t>Поставка подвесных стеклянных изоляторов на напряжение от 10 кВ до 500 кВ</t>
  </si>
  <si>
    <t>Поставка опор деревянных непропитанных для ВЛ 0,4-15 кВ</t>
  </si>
  <si>
    <t>Поставка муфт кабельных до 35 кВ</t>
  </si>
  <si>
    <t>27,90,12</t>
  </si>
  <si>
    <t>Поставка материалов электроизоляционных</t>
  </si>
  <si>
    <t>Поставка материалов хозяйственных</t>
  </si>
  <si>
    <t>м3</t>
  </si>
  <si>
    <t>Поставка бетона</t>
  </si>
  <si>
    <t>77.40</t>
  </si>
  <si>
    <t xml:space="preserve">Приобретение неисключительных (пользовательских) прав на использование программного обеспечения КОТМИ 2010 </t>
  </si>
  <si>
    <t>Приобретение права на использование годового обновления программного комплекса «ГРАНД-Смета» и годового обновления базы ГЭСН-2017 и ФЕР-2017</t>
  </si>
  <si>
    <t>Наличие оригинальных материалов</t>
  </si>
  <si>
    <t>Поставка оргтехники и вычислительной техники, расходных материалов и комплектующих для оргтехники и вычислительной техники</t>
  </si>
  <si>
    <t>26.20</t>
  </si>
  <si>
    <t>46.51</t>
  </si>
  <si>
    <t>63.11.1</t>
  </si>
  <si>
    <t>Работы по интеграции ПК "Аварийность" с комплексной системой сбора, передачи, обработки и проверки достоверности исходных данных, используемых для определения фактических показателей надежности сетевых организаций и базовых значений  показателей надежности (система "Надежность") и доработке выходной формы 8.1.1  ПК "Аварийность".</t>
  </si>
  <si>
    <t>Сопровождение программного комплекса "Аварийность"</t>
  </si>
  <si>
    <t>Служба учта электроэнергии и Энергосбережения</t>
  </si>
  <si>
    <t>27.3.</t>
  </si>
  <si>
    <t>796</t>
  </si>
  <si>
    <t>46.69.</t>
  </si>
  <si>
    <t>Поставка трансформаторов тока</t>
  </si>
  <si>
    <t>27.11.</t>
  </si>
  <si>
    <t>27.33.13.169</t>
  </si>
  <si>
    <t>006</t>
  </si>
  <si>
    <t>поставку щитов учета.</t>
  </si>
  <si>
    <t>26.51.</t>
  </si>
  <si>
    <t>26.51.4.</t>
  </si>
  <si>
    <t>27.33.</t>
  </si>
  <si>
    <t>Поставка масел технических и охлаждающих жидкостей</t>
  </si>
  <si>
    <t>7.2.</t>
  </si>
  <si>
    <t>Поставка контрольного кабеля</t>
  </si>
  <si>
    <t>Поставка инструмента (ручной, наборы, отвертки и т.д.)</t>
  </si>
  <si>
    <t>Поставка бензоинструмента</t>
  </si>
  <si>
    <t>Поставка бензиновых, дизельных генераторов</t>
  </si>
  <si>
    <t>Поставка автошин</t>
  </si>
  <si>
    <t>2019</t>
  </si>
  <si>
    <t>Поставка автомобильных аккумуляторных батарей</t>
  </si>
  <si>
    <t>Прочие собственные средства</t>
  </si>
  <si>
    <t>25.73.</t>
  </si>
  <si>
    <t>7.1.</t>
  </si>
  <si>
    <t>Аренда канала связи</t>
  </si>
  <si>
    <t>61.2</t>
  </si>
  <si>
    <t>05.12.2017</t>
  </si>
  <si>
    <t>ПАО "Вымпелком"</t>
  </si>
  <si>
    <t>61.1</t>
  </si>
  <si>
    <t>803,63</t>
  </si>
  <si>
    <t>Поставка комплектующих и запасных частей для средств связи</t>
  </si>
  <si>
    <t>26.30.13</t>
  </si>
  <si>
    <t>Управление правового обеспечения (Сектор управдления собственностью)</t>
  </si>
  <si>
    <t xml:space="preserve">прочие услуги </t>
  </si>
  <si>
    <t xml:space="preserve">Комплекс кадастровых работ по технической инвентаризации  под электросетевыми объектами (недвижимых сооружений) нового строительства АО «Тываэнерго» - ВЛ, КЛ и ПС (ТП, РП, КТП) с постановкой на кадастровый учет данных объектов и государственной регистрации права </t>
  </si>
  <si>
    <t>71.12.7</t>
  </si>
  <si>
    <t>71.12.35.110</t>
  </si>
  <si>
    <t>876</t>
  </si>
  <si>
    <t>наличие лицензии на осуществление деятельности</t>
  </si>
  <si>
    <t>оказание услуг</t>
  </si>
  <si>
    <t>200,0</t>
  </si>
  <si>
    <t>услуги по утилизации оборудования, содержащего ПХБ</t>
  </si>
  <si>
    <t>СПКиОТ</t>
  </si>
  <si>
    <t>услуги по проведению периодического медицинского осмотра</t>
  </si>
  <si>
    <t>100,0</t>
  </si>
  <si>
    <t>услуги по проведению психофизиологического освидетельствования</t>
  </si>
  <si>
    <t>130,0</t>
  </si>
  <si>
    <t>26.30.50</t>
  </si>
  <si>
    <t>80.20</t>
  </si>
  <si>
    <t>услуги по обслуживанию пожарной сигнализации</t>
  </si>
  <si>
    <t>120,0</t>
  </si>
  <si>
    <t>услуги по монтажу пожарной сигнализации</t>
  </si>
  <si>
    <t>250,0</t>
  </si>
  <si>
    <t>услуги по разработке проекта нормативов образования и лимитов размещения отходов производства и потребления</t>
  </si>
  <si>
    <t>сертификаты соответствия, соответствие ТУ</t>
  </si>
  <si>
    <t>поставка средств моющих</t>
  </si>
  <si>
    <t>поставка средств для защиты и ухода за кожей, репеллентов</t>
  </si>
  <si>
    <t>556,9</t>
  </si>
  <si>
    <t>поставка шкафов металлических для бытовых помещений</t>
  </si>
  <si>
    <t>58.19</t>
  </si>
  <si>
    <t>поставка знаков и плакатов безопасности</t>
  </si>
  <si>
    <t>поставка спецодежды от защиты ОПЗ</t>
  </si>
  <si>
    <t>600,0</t>
  </si>
  <si>
    <t xml:space="preserve">поставка медикаментов </t>
  </si>
  <si>
    <t>18.1-11/1.1-0001</t>
  </si>
  <si>
    <t>18.1-11/1.1-0002</t>
  </si>
  <si>
    <t>18.1-11/1.1-0003</t>
  </si>
  <si>
    <t>18.1-11/2.1-0001</t>
  </si>
  <si>
    <t>18.1-11/2.1-0002</t>
  </si>
  <si>
    <t>18.1-11/2.1-0003</t>
  </si>
  <si>
    <t>18.1-11/2.1-0004</t>
  </si>
  <si>
    <t>18.1-11/2.1-0005</t>
  </si>
  <si>
    <t>18.1-11/2.1-0006</t>
  </si>
  <si>
    <t>18.1-11/2.1-0007</t>
  </si>
  <si>
    <t>18.1-11/3.2-0001</t>
  </si>
  <si>
    <t>18.1-11/3.2-0002</t>
  </si>
  <si>
    <t>18.1-11/3.2-0003</t>
  </si>
  <si>
    <t>18.1-11/3.2-0004</t>
  </si>
  <si>
    <t>18.1-11/3.2-0005</t>
  </si>
  <si>
    <t>18.1-11/3.2-0006</t>
  </si>
  <si>
    <t>18.1-11/3.2-0007</t>
  </si>
  <si>
    <t>18.1-11/3.2-0008</t>
  </si>
  <si>
    <t>18.1-11/3.2-0009</t>
  </si>
  <si>
    <t>18.1-11/3.2-0010</t>
  </si>
  <si>
    <t>18.1-11/3.2-0011</t>
  </si>
  <si>
    <t>18.1-11/3.2-0012</t>
  </si>
  <si>
    <t>18.1-11/3.2-0013</t>
  </si>
  <si>
    <t>18.1-11/3.2-0014</t>
  </si>
  <si>
    <t>18.1-11/3.2-0015</t>
  </si>
  <si>
    <t>18.1-11/3.2-0016</t>
  </si>
  <si>
    <t>18.1-11/3.2-0017</t>
  </si>
  <si>
    <t>18.1-11/3.2-0018</t>
  </si>
  <si>
    <t>18.1-11/3.2-0019</t>
  </si>
  <si>
    <t>18.1-11/3.2-0020</t>
  </si>
  <si>
    <t>18.1-11/3.2-0021</t>
  </si>
  <si>
    <t>18.1-11/3.2-0022</t>
  </si>
  <si>
    <t>18.1-11/3.2-0023</t>
  </si>
  <si>
    <t>18.1-11/3.2-0024</t>
  </si>
  <si>
    <t>18.1-11/3.2-0025</t>
  </si>
  <si>
    <t>18.1-11/3.2-0026</t>
  </si>
  <si>
    <t>18.1-11/3.2-0027</t>
  </si>
  <si>
    <t>18.1-11/3.2-0028</t>
  </si>
  <si>
    <t>18.1-11/3.2-0029</t>
  </si>
  <si>
    <t>18.1-11/3.2-0030</t>
  </si>
  <si>
    <t>18.1-11/3.2-0031</t>
  </si>
  <si>
    <t>18.1-11/3.2-0032</t>
  </si>
  <si>
    <t>18.1-11/3.2-0033</t>
  </si>
  <si>
    <t>18.1-11/3.2-0034</t>
  </si>
  <si>
    <t>18.1-11/3.2-0035</t>
  </si>
  <si>
    <t>18.1-11/3.2-0036</t>
  </si>
  <si>
    <t>18.1-11/3.2-0037</t>
  </si>
  <si>
    <t>18.1-11/3.2-0038</t>
  </si>
  <si>
    <t>18.1-11/3.2-0039</t>
  </si>
  <si>
    <t>18.1-11/3.2-0040</t>
  </si>
  <si>
    <t>18.1-11/3.2-0041</t>
  </si>
  <si>
    <t>18.1-11/3.2-0042</t>
  </si>
  <si>
    <t>18.1-11/3.2-0043</t>
  </si>
  <si>
    <t>18.1-11/4.1-0002</t>
  </si>
  <si>
    <t>18.1-11/4.1-0003</t>
  </si>
  <si>
    <t>18.1-11/4.2-0001</t>
  </si>
  <si>
    <t>18.1-11/4.2-0002</t>
  </si>
  <si>
    <t>18.1-11/4.2-0003</t>
  </si>
  <si>
    <t>18.1-11/4.2-0004</t>
  </si>
  <si>
    <t>18.1-11/4.2-0005</t>
  </si>
  <si>
    <t>18.1-11/4.2-0006</t>
  </si>
  <si>
    <t>18.1-11/7.1-0001</t>
  </si>
  <si>
    <t>18.1-11/7.1-0002</t>
  </si>
  <si>
    <t>18.1-11/7.1-0003</t>
  </si>
  <si>
    <t>18.1-11/7.1-0004</t>
  </si>
  <si>
    <t>18.1-11/7.1-0005</t>
  </si>
  <si>
    <t>18.1-11/7.1-0006</t>
  </si>
  <si>
    <t>18.1-11/7.1-0007</t>
  </si>
  <si>
    <t>18.1-11/7.1-0008</t>
  </si>
  <si>
    <t>18.1-11/7.1-0009</t>
  </si>
  <si>
    <t>18.1-11/7.1-0010</t>
  </si>
  <si>
    <t>18.1-11/7.2-0001</t>
  </si>
  <si>
    <t>18.1-11/7.2-0002</t>
  </si>
  <si>
    <t>18.1-11/7.2-0003</t>
  </si>
  <si>
    <t>18.1-11/7.2-0004</t>
  </si>
  <si>
    <t>18.1-11/7.2-0005</t>
  </si>
  <si>
    <t>18.1-11/7.2-0006</t>
  </si>
  <si>
    <t>18.1-11/7.2-0007</t>
  </si>
  <si>
    <t>18.1-11/7.2-0008</t>
  </si>
  <si>
    <t>18.1-11/7.2-0009</t>
  </si>
  <si>
    <t>18.1-11/7.2-0010</t>
  </si>
  <si>
    <t>18.1-11/7.2-0011</t>
  </si>
  <si>
    <t>18.1-11/7.2-0012</t>
  </si>
  <si>
    <t>18.1-11/7.2-0013</t>
  </si>
  <si>
    <t>18.1-11/7.2-0014</t>
  </si>
  <si>
    <t>18.1-11/7.2-0015</t>
  </si>
  <si>
    <t>18.1-11/7.2-0016</t>
  </si>
  <si>
    <t>18.1-11/7.2-0018</t>
  </si>
  <si>
    <t>18.1-11/7.2-0019</t>
  </si>
  <si>
    <t>18.1-11/7.2-0020</t>
  </si>
  <si>
    <t>18.1-11/7.2-0021</t>
  </si>
  <si>
    <t>18.1-11/7.2-0022</t>
  </si>
  <si>
    <t>18.1-11/7.2-0023</t>
  </si>
  <si>
    <t>18.1-11/7.2-0024</t>
  </si>
  <si>
    <t>18.1-11/7.2-0025</t>
  </si>
  <si>
    <t>18.1-11/7.2-0026</t>
  </si>
  <si>
    <t>18.1-11/7.2-0027</t>
  </si>
  <si>
    <t>ОУП</t>
  </si>
  <si>
    <t>18.1-11/7.1-0011</t>
  </si>
  <si>
    <t>18.1-11/7.1-0012</t>
  </si>
  <si>
    <t>18.1-11/7.1-0013</t>
  </si>
  <si>
    <t>18.1-11/7.1-0014</t>
  </si>
  <si>
    <t>18.1-11/7.1-0015</t>
  </si>
  <si>
    <t>18.1-11/7.1-0016</t>
  </si>
  <si>
    <t>18.1-11/7.1-0017</t>
  </si>
  <si>
    <t>18.1-11/7.1-0018</t>
  </si>
  <si>
    <t>18.1-11/7.1-0019</t>
  </si>
  <si>
    <t>29.32.30.390</t>
  </si>
  <si>
    <t>подряд</t>
  </si>
  <si>
    <t>Оказание услуги по инспекционному контролю электрической энергии в распределительных электрических сетях АО «Тываэнерго»</t>
  </si>
  <si>
    <t>71.20.</t>
  </si>
  <si>
    <t>Право заключения договора оказания услуги по инспекционному  контролю сертифицированной  электрической энергии, поставляемой из распределительных электрических сетей АО «Тываэнерго».</t>
  </si>
  <si>
    <t>Оказание услуг по мойке автотранспорта</t>
  </si>
  <si>
    <t>45.20.30</t>
  </si>
  <si>
    <t>45.20.3</t>
  </si>
  <si>
    <t>Оказание услуг по техобслуживанию и диагностики транспорта</t>
  </si>
  <si>
    <t xml:space="preserve">
45.20.1</t>
  </si>
  <si>
    <t>33.12</t>
  </si>
  <si>
    <t>Оказание услуг по диагностике, пуску, регулировке, наладке, техническому обслуживанию навигационного оборудования, тахографов.</t>
  </si>
  <si>
    <t xml:space="preserve">61.90.10.120 </t>
  </si>
  <si>
    <t xml:space="preserve"> 95.21</t>
  </si>
  <si>
    <t xml:space="preserve">Оказание услуг по техническому осмотру </t>
  </si>
  <si>
    <t>71.20.14</t>
  </si>
  <si>
    <t xml:space="preserve">71.20.5 </t>
  </si>
  <si>
    <t>Оказание услуг по обязательному страхованию гражданской ответственности владельцев транспортных средств (ОСАГО).</t>
  </si>
  <si>
    <t>45.20.2</t>
  </si>
  <si>
    <t>Оказание услуг по ремонту приборов безопасности автогидроподъемников.</t>
  </si>
  <si>
    <t>юрина</t>
  </si>
  <si>
    <t>2,10.7.</t>
  </si>
  <si>
    <t>Оказание услуг по выполнению работ по  ремонту металлоконструкций автогидроподъемников.</t>
  </si>
  <si>
    <t>45.2</t>
  </si>
  <si>
    <t xml:space="preserve">Справочник цен </t>
  </si>
  <si>
    <t>31.01.</t>
  </si>
  <si>
    <t>47.59.1.</t>
  </si>
  <si>
    <t>Отдел управления делами</t>
  </si>
  <si>
    <t>930000000</t>
  </si>
  <si>
    <t>23.02.2018</t>
  </si>
  <si>
    <t>Поставка систем вентиляции и кондиционирования воздуха</t>
  </si>
  <si>
    <t>28.25.12</t>
  </si>
  <si>
    <t>Поставка систем вентиляции,кондиционирования воздуха</t>
  </si>
  <si>
    <t>21.02.2018</t>
  </si>
  <si>
    <t>20.4</t>
  </si>
  <si>
    <t>46.44.2</t>
  </si>
  <si>
    <t>17.23</t>
  </si>
  <si>
    <t>46.49.33.</t>
  </si>
  <si>
    <t>16.05.2018</t>
  </si>
  <si>
    <t>9300000000</t>
  </si>
  <si>
    <t>пач.</t>
  </si>
  <si>
    <t>729</t>
  </si>
  <si>
    <t>Поставка бумаги для  оргтехники</t>
  </si>
  <si>
    <t>Поставка бумаги для оргтехники</t>
  </si>
  <si>
    <t>Поставка ламп, светильников</t>
  </si>
  <si>
    <t>27,40,15</t>
  </si>
  <si>
    <t>18.1-11/7.1-0020</t>
  </si>
  <si>
    <t>18.1-11/7.1-0021</t>
  </si>
  <si>
    <t>18.1-11/7.1-0022</t>
  </si>
  <si>
    <t>СМР</t>
  </si>
  <si>
    <t>ГП</t>
  </si>
  <si>
    <t xml:space="preserve"> АО "Тываэнерго"</t>
  </si>
  <si>
    <t>Выполнение ПИР по созданию системы телемеханика и организация цифровых каналов связи на ПС 110 кВ «Балгазын»</t>
  </si>
  <si>
    <t>ПИР</t>
  </si>
  <si>
    <t>18.1-11/1.2-0001</t>
  </si>
  <si>
    <t>18.1-11/1.2-0002</t>
  </si>
  <si>
    <t>18.1-11/1.2-0003</t>
  </si>
  <si>
    <t>18.1-11/1.2-0004</t>
  </si>
  <si>
    <t>18.1-11/1.2-0005</t>
  </si>
  <si>
    <t>18.1-11/1.2-0006</t>
  </si>
  <si>
    <t>18.1-11/1.2-0007</t>
  </si>
  <si>
    <t>18.1-11/1.2-0008</t>
  </si>
  <si>
    <t>18.1-11/1.2-0009</t>
  </si>
  <si>
    <t>18.1-11/7.2-0017</t>
  </si>
  <si>
    <t>18.1-11/3.1-0001-У</t>
  </si>
  <si>
    <t>18.1-11/3.1-0002-У</t>
  </si>
  <si>
    <t>18.1-11/7.2-0028</t>
  </si>
  <si>
    <t>18.1-11/7.2-0029</t>
  </si>
  <si>
    <t>18.1-11/7.2-0030</t>
  </si>
  <si>
    <t>18.1-11/7.2-0031</t>
  </si>
  <si>
    <t>18.1-11/7.2-0032</t>
  </si>
  <si>
    <t>18.1-11/7.2-0033</t>
  </si>
  <si>
    <t>18.1-11/7.2-0034</t>
  </si>
  <si>
    <t>18.1-11/7.2-0035</t>
  </si>
  <si>
    <t xml:space="preserve">Пункт 5.11.1.4 Единого стандарта закупок ПАО «Россети»  </t>
  </si>
  <si>
    <t>пункт № 5.11.1.1.  Единого стандарта закупок ПАО "Россети" (Положение о закупке)</t>
  </si>
  <si>
    <t>п. 5.11.1.3 Единого стандарта закупок ПАО "Россети" (Положение о закупке)</t>
  </si>
  <si>
    <t>поставка щитов учета.</t>
  </si>
  <si>
    <t>27.33</t>
  </si>
  <si>
    <t>29.32</t>
  </si>
  <si>
    <t>28.25</t>
  </si>
  <si>
    <t>61.90</t>
  </si>
  <si>
    <t>32.99</t>
  </si>
  <si>
    <t>28.29</t>
  </si>
  <si>
    <t>31.00</t>
  </si>
  <si>
    <t>(Внесение изменений в ПЗ) Протокол ЦКК №47 от 27.12.2017</t>
  </si>
  <si>
    <t>18.2-11/3.2-0003</t>
  </si>
  <si>
    <t>опорные полимерные изоляторы на напряжение от 10 до 220 кВ</t>
  </si>
  <si>
    <t xml:space="preserve">Включение в ПЗ
Протокол №47 от 27.12.2017 </t>
  </si>
  <si>
    <t>18.2-11/3.2-0002</t>
  </si>
  <si>
    <t>силовой кабель на напряжение 6-10(20) кВ</t>
  </si>
  <si>
    <t>18.2-11/3.2-0001</t>
  </si>
  <si>
    <t>1.2</t>
  </si>
  <si>
    <t xml:space="preserve">Поставка устройства «Сириус-2ОМП»                    </t>
  </si>
  <si>
    <t>амортизация</t>
  </si>
  <si>
    <t>сравнительная матрица</t>
  </si>
  <si>
    <t>шт.</t>
  </si>
  <si>
    <t xml:space="preserve">Поставка устройства Дуговой защиты "ОВОД-МД"                 </t>
  </si>
  <si>
    <t xml:space="preserve">Поставка спирального компрессора                  </t>
  </si>
  <si>
    <t xml:space="preserve">Поставка автомобильного двухстоечного подъемника ПГА-5000                   </t>
  </si>
  <si>
    <t xml:space="preserve">18.2-11/1.2-0001 </t>
  </si>
  <si>
    <t>Поставка ГСМ г.Ак-Довурак</t>
  </si>
  <si>
    <t>19.20</t>
  </si>
  <si>
    <t>18_ТЭ</t>
  </si>
  <si>
    <t>Строительство ТП 10/0.4кВ для потребителей до 15 кВт льготных потребителей</t>
  </si>
  <si>
    <t xml:space="preserve">18.2-11/1.2-0002 </t>
  </si>
  <si>
    <t>Поставка ГСМ с. Бай-Хаак</t>
  </si>
  <si>
    <t xml:space="preserve">18.2-11/1.2-0003 </t>
  </si>
  <si>
    <t>Поставка ГСМ с. Балгазын</t>
  </si>
  <si>
    <t xml:space="preserve">18.2-11/1.2-0004 </t>
  </si>
  <si>
    <t>Поставка ГСМ г.Кызыл</t>
  </si>
  <si>
    <t xml:space="preserve">18.2-11/1.2-0006 </t>
  </si>
  <si>
    <t>Поставка ГСМ г.Чадан</t>
  </si>
  <si>
    <t>18.2-11/1.2-0005</t>
  </si>
  <si>
    <t>Поставка ГСМ с. Сарыг-Сеп</t>
  </si>
  <si>
    <t>18.2-11/1.2-0007</t>
  </si>
  <si>
    <t>Поставка ГСМ г. Шагонар</t>
  </si>
  <si>
    <t>Поставка УАЗ-390995-480-04</t>
  </si>
  <si>
    <t>Покупка бригадных автомобилей</t>
  </si>
  <si>
    <t xml:space="preserve">Включение в ПЗ
Протокол №49 от 09.01.2018 </t>
  </si>
  <si>
    <t>(Внесение изменений в ПЗ) Протокол ЦКК №49 от 09.01.2018</t>
  </si>
  <si>
    <t>1.2.1.6.6.3.2</t>
  </si>
  <si>
    <t>18.2-11/7.1-0001</t>
  </si>
  <si>
    <t>70.22</t>
  </si>
  <si>
    <t>себестоимость</t>
  </si>
  <si>
    <t>На ЭТП «etp.rosseti.ru»</t>
  </si>
  <si>
    <t>Условная еденица</t>
  </si>
  <si>
    <t xml:space="preserve">Включение в ПЗ
Протокол №3 от 05.02.2018 </t>
  </si>
  <si>
    <t>18.2-11/7.1-0002</t>
  </si>
  <si>
    <t xml:space="preserve">Выполнение работ по технологическому и ценовому аудиту отчетов по исполнению инвестиционной программы 2018 года    </t>
  </si>
  <si>
    <t>Поставка автомобиля повышенной комфортности не ранее 2006 года выпуска</t>
  </si>
  <si>
    <t>29.10.</t>
  </si>
  <si>
    <t>тех.присоединение</t>
  </si>
  <si>
    <t>мониторинг цен</t>
  </si>
  <si>
    <t>18.2-11/1.2-0008</t>
  </si>
  <si>
    <t>18.2-11/1.1-0002</t>
  </si>
  <si>
    <t>Оказание услуг по установке ограждения</t>
  </si>
  <si>
    <t>43.29</t>
  </si>
  <si>
    <t>усл.ед.</t>
  </si>
  <si>
    <t>внеплановый объект</t>
  </si>
  <si>
    <t>1.1</t>
  </si>
  <si>
    <t>18.2-11/1.1-0001</t>
  </si>
  <si>
    <t>работы</t>
  </si>
  <si>
    <t>2.1</t>
  </si>
  <si>
    <t>18.2-11/2.1-0001</t>
  </si>
  <si>
    <t xml:space="preserve">Выполнение ПИР по реконструкции ВЛ-0,4 с применением СИП, г. Кызыл </t>
  </si>
  <si>
    <t xml:space="preserve">19_3_ТЭ, 19_5_ТЭ,  19_8_ТЭ, 19_9_ТЭ, </t>
  </si>
  <si>
    <t xml:space="preserve">Реконструкция ВЛ-0,4 с применением СИП г. Кызыл фидер 11/ТП 10/0,4 №8; Реконструкция ВЛ-0,4 с применением СИП г. Кызыл  фидер 13/ТП- №10; Реконструкция ВЛ-0,4 с применением СИП г. Кызыл фидер 10-11/ТП-38; Реконструкция ВЛ-0,4 с применением СИП г. Кызыл фидер 12/ТП- №2; </t>
  </si>
  <si>
    <t>Поставка УАЗ Патриот</t>
  </si>
  <si>
    <t>(Внесение изменений в ПЗ) Протокол ЦКК №3 от 05.02.2018</t>
  </si>
  <si>
    <t xml:space="preserve">(Исключение закупки из ПЗ) Протокол ЦКК №3 от 05.02.2018 </t>
  </si>
  <si>
    <t xml:space="preserve">Выполнение работ  по технологическому и ценовому аудиту инвестиционной программы 2018 года   </t>
  </si>
  <si>
    <t>Выполнение комплекса работ для технологического присоединения потребителей (ПИР и СМР)</t>
  </si>
  <si>
    <t>18.-11/4.1-0001</t>
  </si>
  <si>
    <t>(Внесение изменений в ПЗ) Протокол ЦКК №4 от 14.02.2018</t>
  </si>
  <si>
    <t>18.2-11/1.2-0009</t>
  </si>
  <si>
    <t xml:space="preserve">Включение в ПЗ
Протокол №4 от 14.02.2018 </t>
  </si>
  <si>
    <t>18.2-11/1.2-0010</t>
  </si>
  <si>
    <t>18.2-11/1.2-0012</t>
  </si>
  <si>
    <t xml:space="preserve">Поставка опор деревянных непропитанных ошкуренных 11м                  </t>
  </si>
  <si>
    <t>16.23</t>
  </si>
  <si>
    <t>Строительство ВЛ, КЛ 10-0,4 кВ для потребителей до 15 кВт для льготных потребителей</t>
  </si>
  <si>
    <t xml:space="preserve">Включение в ПЗ
Протокол №5 от 19.02.2018 </t>
  </si>
  <si>
    <t>18.2-11/1.2-0011</t>
  </si>
  <si>
    <t xml:space="preserve">Поставка вакуумных реклоузеров 6-10 кВ для установки на ВЛ 6-10 кВ               </t>
  </si>
  <si>
    <t>46.69.9</t>
  </si>
  <si>
    <t>46.9</t>
  </si>
  <si>
    <t>I_19_1_ТЭ</t>
  </si>
  <si>
    <t>Реконструкция ВЛ -10кВ  с установкой реклоузеров 10 кВ (10 шт)</t>
  </si>
  <si>
    <t>18.2-11/1.2-0013</t>
  </si>
  <si>
    <t>Поставка КТП с ТМГ</t>
  </si>
  <si>
    <t>27</t>
  </si>
  <si>
    <t>27.11</t>
  </si>
  <si>
    <t>внеплановый</t>
  </si>
  <si>
    <t xml:space="preserve">(Исключение закупки из ПЗ) Протокол ЦКК №5 от 19.02.2018 </t>
  </si>
  <si>
    <t>(Внесение изменений в ПЗ) Протокол ЦКК №6 от 28.02.2018</t>
  </si>
  <si>
    <t xml:space="preserve">(Исключение закупки из ПЗ) Протокол ЦКК №6 от 28.02.2018 </t>
  </si>
  <si>
    <t>Выполнение работ по доработке программных комплексов по учету аварийности (ПК Аварийность) ДЗО ПАО "Россети"</t>
  </si>
  <si>
    <t>Мониторинг цен</t>
  </si>
  <si>
    <t>ООК</t>
  </si>
  <si>
    <t>ПАО "Россети"</t>
  </si>
  <si>
    <t>по условиям технического задания</t>
  </si>
  <si>
    <t>Внесены изменения протоколом ЦКК № 7 от 06.03.2018</t>
  </si>
  <si>
    <t>Исключена протоколом ЦКК № 7 от 06.03.2018</t>
  </si>
  <si>
    <t>18.2-11/3.2-0006</t>
  </si>
  <si>
    <t>23.19.7</t>
  </si>
  <si>
    <t>23.19.25</t>
  </si>
  <si>
    <t xml:space="preserve">Включение в ПЗ
Протокол № 8 от 21.03.2018 </t>
  </si>
  <si>
    <t>18.2-11/3.2-0004</t>
  </si>
  <si>
    <t>18.2-11/3.2-0005</t>
  </si>
  <si>
    <t>Поставка расходомеров-счетчиков электромагнитных</t>
  </si>
  <si>
    <t>35.30.2</t>
  </si>
  <si>
    <t>26.51.52.110</t>
  </si>
  <si>
    <t>Внесены изменения протоколом ЦКК № 8 от 21.03.2018</t>
  </si>
  <si>
    <t>18.2-11/1.2-0015</t>
  </si>
  <si>
    <t xml:space="preserve">Включение в ПЗ
Протокол № 9 от 09.04.2018 </t>
  </si>
  <si>
    <t>18.2-11/1.2-0016</t>
  </si>
  <si>
    <t>18.2-11/1.1-0003</t>
  </si>
  <si>
    <t>Выполнение комплекса работ по технологическому присоединению потребителей  (ПИР и СМР) Лот №1</t>
  </si>
  <si>
    <t>Выполнение комплекса работ по технологическому присоединению потребителей  (ПИР и СМР) Лот №2</t>
  </si>
  <si>
    <t>18.2-11/1.1-0005</t>
  </si>
  <si>
    <t xml:space="preserve">(Исключение закупки из ПЗ) Протокол ЦКК №9 от 09.04.2018 </t>
  </si>
  <si>
    <t xml:space="preserve">(Внесение изменений в ПЗ) 
Протокол № 9 от 09.04.2018 </t>
  </si>
  <si>
    <t>18.2-11/1.1-0006</t>
  </si>
  <si>
    <t>Выполнение комплекса работ по технологическому присоединению потребителей (ПИР и СМР) Лот №3</t>
  </si>
  <si>
    <t>18.2-11/1.1-0007</t>
  </si>
  <si>
    <t>Выполнение комплекса работ по технологическому присоединению потребителей  (ПИР и СМР) Лот №4</t>
  </si>
  <si>
    <t>18.2-11/1.1-0008</t>
  </si>
  <si>
    <t>Выполнение комплекса работ по технологическому присоединению потребителей (ПИР и СМР) Лот №5</t>
  </si>
  <si>
    <t>18.2-11/1.1-0009</t>
  </si>
  <si>
    <t>Выполнение комплекса работ по технологическому присоединению потребителей  (ПИР и СМР) Лот №6</t>
  </si>
  <si>
    <t>18.2-11/1.1-0010</t>
  </si>
  <si>
    <t>Выполнение комплекса работ по технологическому присоединению потребителей (ПИР и СМР) лот №7</t>
  </si>
  <si>
    <t>18.2-11/1.1-0011</t>
  </si>
  <si>
    <t>Выполнение комплекса работ по технологическому присоединению потребителей  Лот №8</t>
  </si>
  <si>
    <t>18.2-11/7.2-0002</t>
  </si>
  <si>
    <t>Поставка оборудования ОПС</t>
  </si>
  <si>
    <t>26.30.5</t>
  </si>
  <si>
    <t>18.2-11/1.2-0017</t>
  </si>
  <si>
    <t>(Внесение изменений в ПЗ) Протокол ЦКК №10 от 17.04.2018</t>
  </si>
  <si>
    <t xml:space="preserve">Включение в ПЗ
Протокол № 10 от 17.04.2018 </t>
  </si>
  <si>
    <t>Исключена протоколом ЦКК № 11 от 23.04.2018</t>
  </si>
  <si>
    <t>18.2-11/1.2-0018</t>
  </si>
  <si>
    <t xml:space="preserve">Включение в ПЗ
Протокол № 11 от 23.04.2018 </t>
  </si>
  <si>
    <t>18.2-11/7.1-0003</t>
  </si>
  <si>
    <t>Оказание услуг по ремонту Аэролодки «Пиранья-6».</t>
  </si>
  <si>
    <t xml:space="preserve">33.15 </t>
  </si>
  <si>
    <t>33.15.10.000</t>
  </si>
  <si>
    <t xml:space="preserve">Включение в ПЗ
Протокол № 12 от 08.05.2018 </t>
  </si>
  <si>
    <t>18.2-11/3.2-0007</t>
  </si>
  <si>
    <t>АО «Тываэнерго»</t>
  </si>
  <si>
    <t>Поставка расходометров-счетчиков электромагнитных</t>
  </si>
  <si>
    <t xml:space="preserve">Включение в ПЗ
Протокол № 13 от 22.05.2018 </t>
  </si>
  <si>
    <t>18.2-11/7.2-0003</t>
  </si>
  <si>
    <t>Поставка Трансформаторов напряжения 35 кВ</t>
  </si>
  <si>
    <t>27.90.40.189</t>
  </si>
  <si>
    <t>(Внесение изменений в ПЗ) Протокол ЦКК №13 от 22.05.2018</t>
  </si>
  <si>
    <t>26.51</t>
  </si>
  <si>
    <t>18.2-11/7.2-0004</t>
  </si>
  <si>
    <t>Поставка индивидуальных рационов питания (повседневный)</t>
  </si>
  <si>
    <t>10.89.</t>
  </si>
  <si>
    <t>10.89.19.160</t>
  </si>
  <si>
    <t>18.2-11/3.2-0008</t>
  </si>
  <si>
    <t>Поставка силового кабеля на напряжение до 1 кВ</t>
  </si>
  <si>
    <t>Включение в ПЗ
Протокол № 14 от 29.05.2018</t>
  </si>
  <si>
    <t>(Внесение изменений в ПЗ) Протокол ЦКК №14 от 29.05.2018</t>
  </si>
  <si>
    <t>Приобретение неисключительных (пользовательских) прав на использование программного обеспечения ПК «АСОП-Эксперт-Тестирование», сопровождение ПК «АСОП-Эксперт-Тестирование» для автоматизированного обучения и проверки знаний персонала</t>
  </si>
  <si>
    <t>(Внесение изменений в ПЗ) Протокол ЦКК №15 от 13.06.2018</t>
  </si>
  <si>
    <t>Приобретение неисключительных (пользовательских) прав на использование
 программного обеспечения «Omnicomm»</t>
  </si>
  <si>
    <t>18.2-11/7.2-0005</t>
  </si>
  <si>
    <t>СПБиПК</t>
  </si>
  <si>
    <t>поставка форменной специальной одежды</t>
  </si>
  <si>
    <t>348</t>
  </si>
  <si>
    <t>182</t>
  </si>
  <si>
    <t xml:space="preserve">18.2-11/2.1-0003 </t>
  </si>
  <si>
    <t>Выполнение комплекса работ по модернизации системы технического учета электроэнергии</t>
  </si>
  <si>
    <t>43.21.10.210</t>
  </si>
  <si>
    <t>Включение в ПЗ
Протокол № 15 от 13.06.2018</t>
  </si>
  <si>
    <t>Исключена протоколом ЦКК № 15 от 13.06.2018</t>
  </si>
  <si>
    <t>Внесены изменения протоколом ЦКК № 16 от 21.06.2018</t>
  </si>
  <si>
    <t>ГБУЗ РТ "Городская поликлиника" г. Кызыла</t>
  </si>
  <si>
    <t>1701024971</t>
  </si>
  <si>
    <t>170101001</t>
  </si>
  <si>
    <t>490</t>
  </si>
  <si>
    <t>(Внесение изменений в ПЗ) Протокол ЦКК №16 от 21.06.2018</t>
  </si>
  <si>
    <t xml:space="preserve"> 39_ТЭ</t>
  </si>
  <si>
    <t>Модернизация  системы телемеханика и организация цифровых каналов связи на ПС 110 кВ «Элегест», «Сарыг-Сеп»</t>
  </si>
  <si>
    <t>Выполнение СМР по созданию системы телемеханика и организация цифровых каналов связи на ПС 110 кВ "Элегест", "Сарыг-Сеп"</t>
  </si>
  <si>
    <t>Внесены изменения протоколом ЦКК № 17 от 25.06.2018</t>
  </si>
  <si>
    <t>18.2-11/7.1-0004</t>
  </si>
  <si>
    <t>ОАК ДБ</t>
  </si>
  <si>
    <t>Услуга</t>
  </si>
  <si>
    <t>Оказание услуг по техническому обслуживанию инженерно-технических средств охраны.</t>
  </si>
  <si>
    <t>80.20.10</t>
  </si>
  <si>
    <t>Себестоимсть</t>
  </si>
  <si>
    <t>Оказание услуг по техническому обслуживанию инженерно-технических средств охраны</t>
  </si>
  <si>
    <t>Усл. Ед.</t>
  </si>
  <si>
    <t>Включение в ПЗ
Протокол № 17 от 25.06.2018</t>
  </si>
  <si>
    <t>Выполнение СМР по реконструкции сетей 10/0,4 кВ пгт.Каа-Хем</t>
  </si>
  <si>
    <t>18.2-11/3.2-0019</t>
  </si>
  <si>
    <t>ДТОиРОЭХ</t>
  </si>
  <si>
    <t>Поставка арматуры к СИП 10 кВ</t>
  </si>
  <si>
    <t>18.2-11/3.2-0009</t>
  </si>
  <si>
    <t>Поставка гирлянды из изоляторов-разрядников мультикамерных</t>
  </si>
  <si>
    <t>23.43.10.110</t>
  </si>
  <si>
    <t>18.2-11/3.2-0014</t>
  </si>
  <si>
    <t>25.9.</t>
  </si>
  <si>
    <t>18.2-11/3.2-0012</t>
  </si>
  <si>
    <t>18.2-11/3.2-0013</t>
  </si>
  <si>
    <t>16.2.</t>
  </si>
  <si>
    <t>18.2-11/3.2-0011</t>
  </si>
  <si>
    <t>18.2-11/3.2-0010</t>
  </si>
  <si>
    <t>18.2-11/3.2-0021</t>
  </si>
  <si>
    <t>18.2-11/3.2-0018</t>
  </si>
  <si>
    <t>Поставка оборудования связи</t>
  </si>
  <si>
    <t>ООО "Энергогарант"</t>
  </si>
  <si>
    <t>(Внесение изменений в ПЗ) Протокол ЦКК №17 от 25.06.2018</t>
  </si>
  <si>
    <t>18.2-11/3.2-0020</t>
  </si>
  <si>
    <t>Поставка провода СИП на напряжение до 35 кВ</t>
  </si>
  <si>
    <t>Поставка изделий железобетонных (прочих)</t>
  </si>
  <si>
    <t>Поставка арматуры к СИП 10кВ</t>
  </si>
  <si>
    <t>27.90.</t>
  </si>
  <si>
    <t>1860</t>
  </si>
  <si>
    <t>18.2-11/1.1-0012</t>
  </si>
  <si>
    <t>18.2-11/7.1-0005</t>
  </si>
  <si>
    <t>СУС</t>
  </si>
  <si>
    <t xml:space="preserve">Оказание комплекса услуг по определению рыночной стоимости одной обыкновенной акции </t>
  </si>
  <si>
    <t>74.90.12</t>
  </si>
  <si>
    <t>Включение в ПЗ
Протокол № 18 от 12.07.2018</t>
  </si>
  <si>
    <t>3.2</t>
  </si>
  <si>
    <t>18.2-11/3.2-0022</t>
  </si>
  <si>
    <t>Поставка Ламп, светильников светодиодных</t>
  </si>
  <si>
    <t>27.40</t>
  </si>
  <si>
    <t>27.40.39.110</t>
  </si>
  <si>
    <t>Справочник цен</t>
  </si>
  <si>
    <t>Лампы, светильники светодиодные</t>
  </si>
  <si>
    <t>Поставка строительных материалов</t>
  </si>
  <si>
    <t>16.10.</t>
  </si>
  <si>
    <t>Строительные материалы</t>
  </si>
  <si>
    <t>113</t>
  </si>
  <si>
    <t>18.2-11/3.2-0024</t>
  </si>
  <si>
    <t>Поставка Профнастила</t>
  </si>
  <si>
    <t>45.22</t>
  </si>
  <si>
    <t> 24.33.20.000</t>
  </si>
  <si>
    <t>(Внесение изменений в ПЗ) Протокол ЦКК №18 от 18.07.2018</t>
  </si>
  <si>
    <t>Исключена протоколом ЦКК № 19 от 18.07.2018</t>
  </si>
  <si>
    <t xml:space="preserve">Выполнение СМР по реконструкции ВЛ 10/0,4 с применением СИП от ТП №2, №8, №38  </t>
  </si>
  <si>
    <t>19_3_ТЭ, 19_5_ТЭ, 19_9_ТЭ</t>
  </si>
  <si>
    <t>Реконструкция ВЛ-0,4 с применением СИП г. Кызыл фидер 11/ТП 10/0,4 №8:  Реконструкция ВЛ-0,4 с применением СИП г. Кызыл фидер 10-11/ТП-38;  Реконструкция ВЛ-0,4 с применением СИП г. Кызыл фидер 12/ТП- №2</t>
  </si>
  <si>
    <t>(Внесение изменений в ПЗ) Протокол ЦКК №20 от 31.07.2018</t>
  </si>
  <si>
    <t>Обследование зданий и сооружений</t>
  </si>
  <si>
    <t>Наличие допуска СРО п.12.,п.13., опыт выполнения аналогичных работ</t>
  </si>
  <si>
    <t>18.2-11/3.2-0037</t>
  </si>
  <si>
    <t>Поставка автошин к легковым автомобилям</t>
  </si>
  <si>
    <t>Включение в ПЗ
Протокол № 19 от 18.07.2018</t>
  </si>
  <si>
    <t>Включение в ПЗ
Протокол № 21 от 07.08.2018</t>
  </si>
  <si>
    <t>18.2-11/3.2-0035</t>
  </si>
  <si>
    <t>18.2-11/3.2-0016</t>
  </si>
  <si>
    <t>18.2-11/3.2-0034</t>
  </si>
  <si>
    <t>18.2-11/3.2-0032</t>
  </si>
  <si>
    <t>18.2-11/3.2-0033</t>
  </si>
  <si>
    <t>18.2-11/3.2-0038</t>
  </si>
  <si>
    <t>Поставка масел и охлаждающей жидкостей</t>
  </si>
  <si>
    <t>20.59.4</t>
  </si>
  <si>
    <t>20.59.41</t>
  </si>
  <si>
    <t>18.2-11/3.2-0039</t>
  </si>
  <si>
    <t>Поставка терминалов защиты, автоматики, управления и сигнализации, секционного выключателя, ввода</t>
  </si>
  <si>
    <t>18.2-11/3.2-0028</t>
  </si>
  <si>
    <t>ГСМ Ак-Довурак (бензин, дизельное топливо)</t>
  </si>
  <si>
    <t>18.2-11/3.2-0031</t>
  </si>
  <si>
    <t>ГСМ Чадан        (бензин, дизельное топливо)</t>
  </si>
  <si>
    <t>18.2-11/3.2-0023</t>
  </si>
  <si>
    <t>18.2-11/7.1-0007</t>
  </si>
  <si>
    <t>Включение в ПЗ
Протокол № 22 от 14.08.2019</t>
  </si>
  <si>
    <t>18.2-11/7.1-0006</t>
  </si>
  <si>
    <t>УБиНУиО</t>
  </si>
  <si>
    <t>Услуги оценщика</t>
  </si>
  <si>
    <t>68.31.5</t>
  </si>
  <si>
    <t>68.31.16.120</t>
  </si>
  <si>
    <t>АО"Тываэнерго"</t>
  </si>
  <si>
    <t>18.2-11/1.1-0020</t>
  </si>
  <si>
    <t>Организация канала связи  на ПС 110 кВ "Элегест"</t>
  </si>
  <si>
    <t>61.20.2</t>
  </si>
  <si>
    <t>61.20</t>
  </si>
  <si>
    <t>не электронная</t>
  </si>
  <si>
    <t xml:space="preserve">п. 5.11.1.12 Единого стандарта закупок ПАО "Россети" (Положение о закупке)     
</t>
  </si>
  <si>
    <t>ПАО «ВымпелКом»</t>
  </si>
  <si>
    <t>38_ТЭ, 39_ТЭ</t>
  </si>
  <si>
    <t>Модернизация системы телемеханика и организация цифровых каналов связи на ПС 110 кВ «Сукпак»; Модернизация  системы телемеханика и организация цифровых каналов связи на ПС 110 кВ «Элегест», «Сарыг-Сеп»</t>
  </si>
  <si>
    <t>внесены изменения в ПЗ
Протокол № 22 от 14.08.2019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</si>
</sst>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  <numFmt numFmtId="185" formatCode="0.000"/>
    <numFmt numFmtId="186" formatCode="#,##0.00;[White][=0]\ General;General"/>
    <numFmt numFmtId="187" formatCode="#,##0.00_р_."/>
    <numFmt numFmtId="188" formatCode="dd/mm/yy;@"/>
    <numFmt numFmtId="189" formatCode="d/m;@"/>
    <numFmt numFmtId="190" formatCode="d/m/yy;@"/>
  </numFmts>
  <fonts count="9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0319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84" fillId="0" borderId="0" applyFont="0" applyFill="0" applyBorder="0" applyAlignment="0" applyProtection="0"/>
    <xf numFmtId="0" fontId="9" fillId="0" borderId="0"/>
    <xf numFmtId="0" fontId="9" fillId="0" borderId="0"/>
    <xf numFmtId="0" fontId="88" fillId="0" borderId="0" applyNumberFormat="0" applyFill="0" applyBorder="0" applyAlignment="0" applyProtection="0"/>
  </cellStyleXfs>
  <cellXfs count="315">
    <xf numFmtId="0" fontId="0" fillId="0" borderId="0" xfId="0"/>
    <xf numFmtId="0" fontId="83" fillId="0" borderId="0" xfId="0" applyFont="1" applyAlignment="1">
      <alignment horizontal="justify" vertical="center"/>
    </xf>
    <xf numFmtId="0" fontId="85" fillId="0" borderId="1" xfId="0" applyFont="1" applyFill="1" applyBorder="1" applyAlignment="1">
      <alignment horizontal="center" vertical="center" wrapText="1"/>
    </xf>
    <xf numFmtId="49" fontId="86" fillId="0" borderId="0" xfId="59049" applyNumberFormat="1" applyFont="1" applyFill="1" applyBorder="1" applyAlignment="1" applyProtection="1">
      <alignment horizontal="center" vertical="top" wrapText="1"/>
      <protection locked="0"/>
    </xf>
    <xf numFmtId="0" fontId="86" fillId="0" borderId="1" xfId="29106" applyFont="1" applyFill="1" applyBorder="1" applyAlignment="1" applyProtection="1">
      <alignment horizontal="center" vertical="top" wrapText="1"/>
      <protection locked="0"/>
    </xf>
    <xf numFmtId="1" fontId="86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86" fillId="0" borderId="0" xfId="59049" applyNumberFormat="1" applyFont="1" applyFill="1" applyBorder="1" applyAlignment="1" applyProtection="1">
      <alignment horizontal="center" vertical="center" wrapText="1"/>
      <protection locked="0"/>
    </xf>
    <xf numFmtId="0" fontId="85" fillId="0" borderId="0" xfId="0" applyFont="1" applyFill="1"/>
    <xf numFmtId="0" fontId="85" fillId="0" borderId="0" xfId="0" applyFont="1"/>
    <xf numFmtId="0" fontId="0" fillId="0" borderId="1" xfId="0" applyFill="1" applyBorder="1"/>
    <xf numFmtId="49" fontId="86" fillId="0" borderId="1" xfId="59049" applyNumberFormat="1" applyFont="1" applyFill="1" applyBorder="1" applyAlignment="1" applyProtection="1">
      <alignment horizontal="center" vertical="top" wrapText="1"/>
      <protection locked="0"/>
    </xf>
    <xf numFmtId="0" fontId="85" fillId="0" borderId="0" xfId="0" applyFont="1" applyAlignment="1"/>
    <xf numFmtId="0" fontId="85" fillId="0" borderId="0" xfId="0" applyFont="1" applyFill="1" applyAlignment="1">
      <alignment horizontal="center" vertical="center"/>
    </xf>
    <xf numFmtId="0" fontId="85" fillId="75" borderId="0" xfId="0" applyFont="1" applyFill="1"/>
    <xf numFmtId="0" fontId="85" fillId="75" borderId="1" xfId="0" applyFont="1" applyFill="1" applyBorder="1" applyAlignment="1">
      <alignment horizontal="center" vertical="center" wrapText="1"/>
    </xf>
    <xf numFmtId="49" fontId="86" fillId="75" borderId="1" xfId="59049" applyNumberFormat="1" applyFont="1" applyFill="1" applyBorder="1" applyAlignment="1" applyProtection="1">
      <alignment horizontal="center" vertical="center" wrapText="1"/>
      <protection locked="0"/>
    </xf>
    <xf numFmtId="49" fontId="85" fillId="75" borderId="1" xfId="0" applyNumberFormat="1" applyFont="1" applyFill="1" applyBorder="1" applyAlignment="1">
      <alignment horizontal="center" vertical="center" wrapText="1"/>
    </xf>
    <xf numFmtId="186" fontId="86" fillId="75" borderId="1" xfId="14187" applyNumberFormat="1" applyFont="1" applyFill="1" applyBorder="1" applyAlignment="1">
      <alignment horizontal="center" vertical="center" wrapText="1"/>
    </xf>
    <xf numFmtId="0" fontId="86" fillId="75" borderId="1" xfId="0" applyFont="1" applyFill="1" applyBorder="1" applyAlignment="1">
      <alignment horizontal="center" vertical="center" wrapText="1"/>
    </xf>
    <xf numFmtId="2" fontId="85" fillId="75" borderId="1" xfId="0" applyNumberFormat="1" applyFont="1" applyFill="1" applyBorder="1" applyAlignment="1">
      <alignment horizontal="center" vertical="center" wrapText="1"/>
    </xf>
    <xf numFmtId="2" fontId="86" fillId="75" borderId="1" xfId="14187" applyNumberFormat="1" applyFont="1" applyFill="1" applyBorder="1" applyAlignment="1">
      <alignment horizontal="center" vertical="center" wrapText="1"/>
    </xf>
    <xf numFmtId="2" fontId="85" fillId="75" borderId="1" xfId="60317" applyNumberFormat="1" applyFont="1" applyFill="1" applyBorder="1" applyAlignment="1">
      <alignment horizontal="center" vertical="center" wrapText="1"/>
    </xf>
    <xf numFmtId="14" fontId="86" fillId="75" borderId="1" xfId="59049" applyNumberFormat="1" applyFont="1" applyFill="1" applyBorder="1" applyAlignment="1" applyProtection="1">
      <alignment horizontal="center" vertical="center" wrapText="1"/>
      <protection locked="0"/>
    </xf>
    <xf numFmtId="14" fontId="86" fillId="75" borderId="1" xfId="0" applyNumberFormat="1" applyFont="1" applyFill="1" applyBorder="1" applyAlignment="1" applyProtection="1">
      <alignment horizontal="center" vertical="center" wrapText="1"/>
      <protection locked="0"/>
    </xf>
    <xf numFmtId="1" fontId="86" fillId="75" borderId="1" xfId="59049" applyNumberFormat="1" applyFont="1" applyFill="1" applyBorder="1" applyAlignment="1" applyProtection="1">
      <alignment horizontal="center" vertical="center" wrapText="1"/>
      <protection locked="0"/>
    </xf>
    <xf numFmtId="14" fontId="85" fillId="75" borderId="1" xfId="0" applyNumberFormat="1" applyFont="1" applyFill="1" applyBorder="1" applyAlignment="1">
      <alignment horizontal="center" vertical="center" wrapText="1"/>
    </xf>
    <xf numFmtId="0" fontId="86" fillId="75" borderId="1" xfId="14187" applyFont="1" applyFill="1" applyBorder="1" applyAlignment="1">
      <alignment vertical="center"/>
    </xf>
    <xf numFmtId="186" fontId="86" fillId="75" borderId="1" xfId="14187" applyNumberFormat="1" applyFont="1" applyFill="1" applyBorder="1" applyAlignment="1">
      <alignment horizontal="left" vertical="center" wrapText="1"/>
    </xf>
    <xf numFmtId="0" fontId="85" fillId="75" borderId="0" xfId="0" applyFont="1" applyFill="1" applyAlignment="1">
      <alignment horizontal="center" vertical="center" wrapText="1"/>
    </xf>
    <xf numFmtId="2" fontId="86" fillId="75" borderId="1" xfId="59049" applyNumberFormat="1" applyFont="1" applyFill="1" applyBorder="1" applyAlignment="1" applyProtection="1">
      <alignment horizontal="center" vertical="center" wrapText="1"/>
      <protection locked="0"/>
    </xf>
    <xf numFmtId="16" fontId="85" fillId="75" borderId="1" xfId="0" applyNumberFormat="1" applyFont="1" applyFill="1" applyBorder="1" applyAlignment="1">
      <alignment horizontal="center" vertical="center" wrapText="1"/>
    </xf>
    <xf numFmtId="1" fontId="85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86" fillId="75" borderId="1" xfId="60312" applyFont="1" applyFill="1" applyBorder="1" applyAlignment="1">
      <alignment horizontal="center" vertical="center" wrapText="1"/>
    </xf>
    <xf numFmtId="0" fontId="85" fillId="75" borderId="1" xfId="0" applyFont="1" applyFill="1" applyBorder="1" applyAlignment="1">
      <alignment horizontal="center" vertical="center"/>
    </xf>
    <xf numFmtId="0" fontId="85" fillId="75" borderId="1" xfId="0" applyFont="1" applyFill="1" applyBorder="1"/>
    <xf numFmtId="0" fontId="85" fillId="75" borderId="1" xfId="0" applyFont="1" applyFill="1" applyBorder="1" applyAlignment="1">
      <alignment horizontal="center" wrapText="1"/>
    </xf>
    <xf numFmtId="0" fontId="85" fillId="75" borderId="1" xfId="0" applyNumberFormat="1" applyFont="1" applyFill="1" applyBorder="1" applyAlignment="1">
      <alignment horizontal="center" vertical="center"/>
    </xf>
    <xf numFmtId="2" fontId="85" fillId="75" borderId="1" xfId="0" applyNumberFormat="1" applyFont="1" applyFill="1" applyBorder="1" applyAlignment="1">
      <alignment horizontal="center" vertical="center"/>
    </xf>
    <xf numFmtId="2" fontId="85" fillId="75" borderId="1" xfId="0" applyNumberFormat="1" applyFont="1" applyFill="1" applyBorder="1"/>
    <xf numFmtId="14" fontId="86" fillId="75" borderId="1" xfId="60312" applyNumberFormat="1" applyFont="1" applyFill="1" applyBorder="1" applyAlignment="1">
      <alignment horizontal="center" vertical="center" wrapText="1"/>
    </xf>
    <xf numFmtId="49" fontId="86" fillId="75" borderId="1" xfId="60312" applyNumberFormat="1" applyFont="1" applyFill="1" applyBorder="1" applyAlignment="1">
      <alignment horizontal="center" vertical="center" wrapText="1"/>
    </xf>
    <xf numFmtId="0" fontId="85" fillId="75" borderId="1" xfId="60312" applyFont="1" applyFill="1" applyBorder="1" applyAlignment="1">
      <alignment horizontal="center" vertical="center" wrapText="1"/>
    </xf>
    <xf numFmtId="0" fontId="85" fillId="75" borderId="31" xfId="0" applyFont="1" applyFill="1" applyBorder="1" applyAlignment="1">
      <alignment horizontal="center" vertical="center"/>
    </xf>
    <xf numFmtId="0" fontId="85" fillId="75" borderId="31" xfId="60312" applyFont="1" applyFill="1" applyBorder="1" applyAlignment="1">
      <alignment horizontal="center" vertical="center" wrapText="1"/>
    </xf>
    <xf numFmtId="0" fontId="85" fillId="75" borderId="31" xfId="0" applyFont="1" applyFill="1" applyBorder="1" applyAlignment="1">
      <alignment horizontal="center" vertical="center" wrapText="1"/>
    </xf>
    <xf numFmtId="0" fontId="85" fillId="75" borderId="31" xfId="0" applyNumberFormat="1" applyFont="1" applyFill="1" applyBorder="1" applyAlignment="1">
      <alignment horizontal="center" vertical="center"/>
    </xf>
    <xf numFmtId="0" fontId="85" fillId="75" borderId="31" xfId="0" applyFont="1" applyFill="1" applyBorder="1" applyAlignment="1">
      <alignment horizontal="center"/>
    </xf>
    <xf numFmtId="0" fontId="86" fillId="75" borderId="31" xfId="60312" applyFont="1" applyFill="1" applyBorder="1" applyAlignment="1">
      <alignment horizontal="center" vertical="center" wrapText="1"/>
    </xf>
    <xf numFmtId="2" fontId="85" fillId="75" borderId="31" xfId="0" applyNumberFormat="1" applyFont="1" applyFill="1" applyBorder="1" applyAlignment="1">
      <alignment horizontal="center" vertical="center"/>
    </xf>
    <xf numFmtId="2" fontId="85" fillId="75" borderId="31" xfId="0" applyNumberFormat="1" applyFont="1" applyFill="1" applyBorder="1" applyAlignment="1">
      <alignment horizontal="center"/>
    </xf>
    <xf numFmtId="2" fontId="85" fillId="75" borderId="31" xfId="0" applyNumberFormat="1" applyFont="1" applyFill="1" applyBorder="1" applyAlignment="1">
      <alignment horizontal="center" vertical="center" wrapText="1"/>
    </xf>
    <xf numFmtId="14" fontId="86" fillId="75" borderId="31" xfId="60312" applyNumberFormat="1" applyFont="1" applyFill="1" applyBorder="1" applyAlignment="1">
      <alignment horizontal="center" vertical="center" wrapText="1"/>
    </xf>
    <xf numFmtId="49" fontId="86" fillId="75" borderId="31" xfId="60312" applyNumberFormat="1" applyFont="1" applyFill="1" applyBorder="1" applyAlignment="1">
      <alignment horizontal="center" vertical="center" wrapText="1"/>
    </xf>
    <xf numFmtId="0" fontId="85" fillId="75" borderId="0" xfId="0" applyFont="1" applyFill="1" applyAlignment="1">
      <alignment horizontal="center"/>
    </xf>
    <xf numFmtId="49" fontId="85" fillId="75" borderId="31" xfId="0" applyNumberFormat="1" applyFont="1" applyFill="1" applyBorder="1" applyAlignment="1">
      <alignment horizontal="center" vertical="center"/>
    </xf>
    <xf numFmtId="0" fontId="85" fillId="75" borderId="32" xfId="0" applyFont="1" applyFill="1" applyBorder="1" applyAlignment="1"/>
    <xf numFmtId="16" fontId="85" fillId="75" borderId="1" xfId="0" applyNumberFormat="1" applyFont="1" applyFill="1" applyBorder="1" applyAlignment="1">
      <alignment horizontal="center" vertical="center"/>
    </xf>
    <xf numFmtId="14" fontId="85" fillId="75" borderId="1" xfId="0" applyNumberFormat="1" applyFont="1" applyFill="1" applyBorder="1" applyAlignment="1">
      <alignment horizontal="center" vertical="center"/>
    </xf>
    <xf numFmtId="1" fontId="86" fillId="75" borderId="34" xfId="59049" applyNumberFormat="1" applyFont="1" applyFill="1" applyBorder="1" applyAlignment="1" applyProtection="1">
      <alignment horizontal="center" vertical="center" wrapText="1"/>
      <protection locked="0"/>
    </xf>
    <xf numFmtId="0" fontId="86" fillId="75" borderId="1" xfId="0" applyFont="1" applyFill="1" applyBorder="1" applyAlignment="1">
      <alignment horizontal="center" vertical="center"/>
    </xf>
    <xf numFmtId="0" fontId="85" fillId="75" borderId="36" xfId="0" applyFont="1" applyFill="1" applyBorder="1" applyAlignment="1">
      <alignment horizontal="center" vertical="center"/>
    </xf>
    <xf numFmtId="0" fontId="85" fillId="75" borderId="0" xfId="0" applyFont="1" applyFill="1" applyBorder="1"/>
    <xf numFmtId="49" fontId="85" fillId="75" borderId="1" xfId="0" applyNumberFormat="1" applyFont="1" applyFill="1" applyBorder="1" applyAlignment="1">
      <alignment horizontal="center" vertical="center"/>
    </xf>
    <xf numFmtId="2" fontId="86" fillId="75" borderId="1" xfId="0" applyNumberFormat="1" applyFont="1" applyFill="1" applyBorder="1" applyAlignment="1">
      <alignment wrapText="1"/>
    </xf>
    <xf numFmtId="0" fontId="92" fillId="75" borderId="1" xfId="60318" applyFont="1" applyFill="1" applyBorder="1" applyAlignment="1">
      <alignment horizontal="center" vertical="center"/>
    </xf>
    <xf numFmtId="0" fontId="86" fillId="75" borderId="1" xfId="0" applyFont="1" applyFill="1" applyBorder="1" applyAlignment="1">
      <alignment wrapText="1"/>
    </xf>
    <xf numFmtId="2" fontId="85" fillId="75" borderId="1" xfId="0" applyNumberFormat="1" applyFont="1" applyFill="1" applyBorder="1" applyAlignment="1">
      <alignment wrapText="1"/>
    </xf>
    <xf numFmtId="0" fontId="89" fillId="75" borderId="1" xfId="60318" applyFont="1" applyFill="1" applyBorder="1" applyAlignment="1">
      <alignment horizontal="center" vertical="center"/>
    </xf>
    <xf numFmtId="0" fontId="85" fillId="75" borderId="1" xfId="0" applyFont="1" applyFill="1" applyBorder="1" applyAlignment="1">
      <alignment wrapText="1"/>
    </xf>
    <xf numFmtId="0" fontId="85" fillId="75" borderId="31" xfId="0" applyNumberFormat="1" applyFont="1" applyFill="1" applyBorder="1" applyAlignment="1">
      <alignment horizontal="center" vertical="center" wrapText="1"/>
    </xf>
    <xf numFmtId="1" fontId="86" fillId="75" borderId="31" xfId="59049" applyNumberFormat="1" applyFont="1" applyFill="1" applyBorder="1" applyAlignment="1" applyProtection="1">
      <alignment horizontal="center" vertical="center" wrapText="1"/>
      <protection locked="0"/>
    </xf>
    <xf numFmtId="14" fontId="85" fillId="75" borderId="31" xfId="0" applyNumberFormat="1" applyFont="1" applyFill="1" applyBorder="1" applyAlignment="1">
      <alignment horizontal="center" vertical="center"/>
    </xf>
    <xf numFmtId="0" fontId="93" fillId="75" borderId="0" xfId="0" applyFont="1" applyFill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 wrapText="1"/>
    </xf>
    <xf numFmtId="14" fontId="86" fillId="75" borderId="1" xfId="0" applyNumberFormat="1" applyFont="1" applyFill="1" applyBorder="1" applyAlignment="1" applyProtection="1">
      <alignment vertical="center" wrapText="1"/>
      <protection locked="0"/>
    </xf>
    <xf numFmtId="0" fontId="86" fillId="75" borderId="1" xfId="59049" applyNumberFormat="1" applyFont="1" applyFill="1" applyBorder="1" applyAlignment="1" applyProtection="1">
      <alignment horizontal="center" vertical="center" wrapText="1"/>
      <protection locked="0"/>
    </xf>
    <xf numFmtId="184" fontId="86" fillId="75" borderId="1" xfId="60312" applyNumberFormat="1" applyFont="1" applyFill="1" applyBorder="1" applyAlignment="1" applyProtection="1">
      <alignment horizontal="center" vertical="center" wrapText="1"/>
      <protection locked="0"/>
    </xf>
    <xf numFmtId="0" fontId="86" fillId="75" borderId="1" xfId="60312" applyNumberFormat="1" applyFont="1" applyFill="1" applyBorder="1" applyAlignment="1" applyProtection="1">
      <alignment horizontal="center" vertical="center" wrapText="1"/>
      <protection locked="0"/>
    </xf>
    <xf numFmtId="3" fontId="86" fillId="75" borderId="1" xfId="60312" applyNumberFormat="1" applyFont="1" applyFill="1" applyBorder="1" applyAlignment="1" applyProtection="1">
      <alignment horizontal="center" vertical="center" wrapText="1"/>
      <protection locked="0"/>
    </xf>
    <xf numFmtId="184" fontId="86" fillId="75" borderId="1" xfId="28" applyNumberFormat="1" applyFont="1" applyFill="1" applyBorder="1" applyAlignment="1" applyProtection="1">
      <alignment horizontal="center" vertical="center" wrapText="1"/>
      <protection locked="0"/>
    </xf>
    <xf numFmtId="0" fontId="86" fillId="75" borderId="1" xfId="29106" applyFont="1" applyFill="1" applyBorder="1" applyAlignment="1" applyProtection="1">
      <alignment horizontal="center" vertical="center" wrapText="1"/>
      <protection locked="0"/>
    </xf>
    <xf numFmtId="1" fontId="86" fillId="75" borderId="31" xfId="59049" applyNumberFormat="1" applyFont="1" applyFill="1" applyBorder="1" applyAlignment="1" applyProtection="1">
      <alignment horizontal="center" vertical="center"/>
      <protection locked="0"/>
    </xf>
    <xf numFmtId="0" fontId="90" fillId="75" borderId="31" xfId="0" applyFont="1" applyFill="1" applyBorder="1" applyAlignment="1">
      <alignment horizontal="center" vertical="center" wrapText="1"/>
    </xf>
    <xf numFmtId="0" fontId="91" fillId="75" borderId="1" xfId="0" applyNumberFormat="1" applyFont="1" applyFill="1" applyBorder="1" applyAlignment="1">
      <alignment horizontal="center" vertical="center"/>
    </xf>
    <xf numFmtId="0" fontId="85" fillId="75" borderId="1" xfId="0" applyFont="1" applyFill="1" applyBorder="1" applyAlignment="1">
      <alignment horizontal="center"/>
    </xf>
    <xf numFmtId="1" fontId="85" fillId="76" borderId="1" xfId="59049" applyNumberFormat="1" applyFont="1" applyFill="1" applyBorder="1" applyAlignment="1" applyProtection="1">
      <alignment horizontal="center" vertical="center" wrapText="1"/>
      <protection locked="0"/>
    </xf>
    <xf numFmtId="0" fontId="85" fillId="76" borderId="1" xfId="0" applyFont="1" applyFill="1" applyBorder="1" applyAlignment="1">
      <alignment horizontal="center" vertical="center"/>
    </xf>
    <xf numFmtId="1" fontId="86" fillId="76" borderId="1" xfId="59049" applyNumberFormat="1" applyFont="1" applyFill="1" applyBorder="1" applyAlignment="1" applyProtection="1">
      <alignment horizontal="center" vertical="center" wrapText="1"/>
      <protection locked="0"/>
    </xf>
    <xf numFmtId="0" fontId="86" fillId="76" borderId="1" xfId="0" applyFont="1" applyFill="1" applyBorder="1" applyAlignment="1">
      <alignment horizontal="center" vertical="center"/>
    </xf>
    <xf numFmtId="185" fontId="86" fillId="76" borderId="1" xfId="59049" applyNumberFormat="1" applyFont="1" applyFill="1" applyBorder="1" applyAlignment="1" applyProtection="1">
      <alignment horizontal="center" vertical="center" wrapText="1"/>
      <protection locked="0"/>
    </xf>
    <xf numFmtId="14" fontId="86" fillId="76" borderId="1" xfId="59049" applyNumberFormat="1" applyFont="1" applyFill="1" applyBorder="1" applyAlignment="1" applyProtection="1">
      <alignment horizontal="center" vertical="center" wrapText="1"/>
      <protection locked="0"/>
    </xf>
    <xf numFmtId="0" fontId="85" fillId="76" borderId="1" xfId="0" applyFont="1" applyFill="1" applyBorder="1" applyAlignment="1">
      <alignment horizontal="center" vertical="center" wrapText="1"/>
    </xf>
    <xf numFmtId="0" fontId="85" fillId="76" borderId="0" xfId="0" applyFont="1" applyFill="1"/>
    <xf numFmtId="0" fontId="85" fillId="76" borderId="0" xfId="0" applyFont="1" applyFill="1" applyAlignment="1">
      <alignment horizontal="center" vertical="center"/>
    </xf>
    <xf numFmtId="49" fontId="85" fillId="76" borderId="1" xfId="0" applyNumberFormat="1" applyFont="1" applyFill="1" applyBorder="1" applyAlignment="1">
      <alignment horizontal="center" vertical="center"/>
    </xf>
    <xf numFmtId="0" fontId="85" fillId="76" borderId="1" xfId="0" applyFont="1" applyFill="1" applyBorder="1" applyAlignment="1">
      <alignment vertical="center" wrapText="1"/>
    </xf>
    <xf numFmtId="187" fontId="85" fillId="76" borderId="1" xfId="0" applyNumberFormat="1" applyFont="1" applyFill="1" applyBorder="1" applyAlignment="1">
      <alignment horizontal="center" vertical="center"/>
    </xf>
    <xf numFmtId="187" fontId="85" fillId="76" borderId="1" xfId="0" applyNumberFormat="1" applyFont="1" applyFill="1" applyBorder="1" applyAlignment="1">
      <alignment horizontal="center" vertical="center" wrapText="1"/>
    </xf>
    <xf numFmtId="0" fontId="89" fillId="76" borderId="1" xfId="60318" applyFont="1" applyFill="1" applyBorder="1" applyAlignment="1">
      <alignment horizontal="center" vertical="center"/>
    </xf>
    <xf numFmtId="14" fontId="85" fillId="76" borderId="1" xfId="0" applyNumberFormat="1" applyFont="1" applyFill="1" applyBorder="1" applyAlignment="1">
      <alignment horizontal="center" vertical="center"/>
    </xf>
    <xf numFmtId="0" fontId="0" fillId="76" borderId="0" xfId="0" applyFill="1"/>
    <xf numFmtId="0" fontId="0" fillId="76" borderId="0" xfId="0" applyFill="1" applyBorder="1" applyAlignment="1">
      <alignment horizontal="center" vertical="center"/>
    </xf>
    <xf numFmtId="0" fontId="0" fillId="76" borderId="0" xfId="0" applyFill="1" applyBorder="1"/>
    <xf numFmtId="0" fontId="85" fillId="76" borderId="31" xfId="0" applyFont="1" applyFill="1" applyBorder="1" applyAlignment="1">
      <alignment horizontal="center" vertical="center"/>
    </xf>
    <xf numFmtId="1" fontId="85" fillId="76" borderId="1" xfId="0" applyNumberFormat="1" applyFont="1" applyFill="1" applyBorder="1" applyAlignment="1">
      <alignment horizontal="center" vertical="center" wrapText="1"/>
    </xf>
    <xf numFmtId="16" fontId="85" fillId="76" borderId="1" xfId="0" applyNumberFormat="1" applyFont="1" applyFill="1" applyBorder="1" applyAlignment="1">
      <alignment horizontal="center" vertical="center"/>
    </xf>
    <xf numFmtId="0" fontId="85" fillId="76" borderId="1" xfId="60312" applyFont="1" applyFill="1" applyBorder="1" applyAlignment="1">
      <alignment horizontal="center" vertical="center" wrapText="1"/>
    </xf>
    <xf numFmtId="0" fontId="85" fillId="76" borderId="1" xfId="0" applyFont="1" applyFill="1" applyBorder="1"/>
    <xf numFmtId="0" fontId="83" fillId="76" borderId="1" xfId="0" applyFont="1" applyFill="1" applyBorder="1" applyAlignment="1">
      <alignment horizontal="center" vertical="center" wrapText="1"/>
    </xf>
    <xf numFmtId="0" fontId="85" fillId="76" borderId="1" xfId="0" applyNumberFormat="1" applyFont="1" applyFill="1" applyBorder="1" applyAlignment="1">
      <alignment horizontal="center" vertical="center"/>
    </xf>
    <xf numFmtId="0" fontId="86" fillId="76" borderId="1" xfId="60312" applyFont="1" applyFill="1" applyBorder="1" applyAlignment="1">
      <alignment horizontal="center" vertical="center" wrapText="1"/>
    </xf>
    <xf numFmtId="164" fontId="86" fillId="76" borderId="1" xfId="0" applyNumberFormat="1" applyFont="1" applyFill="1" applyBorder="1" applyAlignment="1">
      <alignment horizontal="center" vertical="center"/>
    </xf>
    <xf numFmtId="164" fontId="85" fillId="76" borderId="1" xfId="0" applyNumberFormat="1" applyFont="1" applyFill="1" applyBorder="1" applyAlignment="1">
      <alignment horizontal="center" vertical="center"/>
    </xf>
    <xf numFmtId="185" fontId="85" fillId="76" borderId="1" xfId="0" applyNumberFormat="1" applyFont="1" applyFill="1" applyBorder="1" applyAlignment="1">
      <alignment horizontal="center" vertical="center"/>
    </xf>
    <xf numFmtId="49" fontId="86" fillId="76" borderId="1" xfId="60312" applyNumberFormat="1" applyFont="1" applyFill="1" applyBorder="1" applyAlignment="1">
      <alignment horizontal="center" vertical="center" wrapText="1"/>
    </xf>
    <xf numFmtId="49" fontId="85" fillId="76" borderId="1" xfId="0" applyNumberFormat="1" applyFont="1" applyFill="1" applyBorder="1" applyAlignment="1">
      <alignment horizontal="center" vertical="center" wrapText="1"/>
    </xf>
    <xf numFmtId="185" fontId="85" fillId="76" borderId="1" xfId="0" applyNumberFormat="1" applyFont="1" applyFill="1" applyBorder="1" applyAlignment="1">
      <alignment horizontal="center" vertical="center" wrapText="1"/>
    </xf>
    <xf numFmtId="14" fontId="85" fillId="76" borderId="1" xfId="0" applyNumberFormat="1" applyFont="1" applyFill="1" applyBorder="1" applyAlignment="1">
      <alignment horizontal="center" vertical="center" wrapText="1"/>
    </xf>
    <xf numFmtId="0" fontId="85" fillId="76" borderId="1" xfId="0" applyNumberFormat="1" applyFont="1" applyFill="1" applyBorder="1" applyAlignment="1">
      <alignment horizontal="center" vertical="center" wrapText="1"/>
    </xf>
    <xf numFmtId="186" fontId="86" fillId="76" borderId="1" xfId="14187" applyNumberFormat="1" applyFont="1" applyFill="1" applyBorder="1" applyAlignment="1">
      <alignment horizontal="left" vertical="center" wrapText="1"/>
    </xf>
    <xf numFmtId="0" fontId="0" fillId="76" borderId="0" xfId="0" applyFont="1" applyFill="1"/>
    <xf numFmtId="0" fontId="0" fillId="76" borderId="0" xfId="0" applyFont="1" applyFill="1" applyAlignment="1">
      <alignment horizontal="center" vertical="center"/>
    </xf>
    <xf numFmtId="49" fontId="86" fillId="76" borderId="1" xfId="59049" applyNumberFormat="1" applyFont="1" applyFill="1" applyBorder="1" applyAlignment="1" applyProtection="1">
      <alignment horizontal="center" vertical="center" wrapText="1"/>
      <protection locked="0"/>
    </xf>
    <xf numFmtId="0" fontId="85" fillId="76" borderId="31" xfId="0" applyFont="1" applyFill="1" applyBorder="1" applyAlignment="1">
      <alignment vertical="center" wrapText="1"/>
    </xf>
    <xf numFmtId="0" fontId="86" fillId="76" borderId="1" xfId="0" applyFont="1" applyFill="1" applyBorder="1" applyAlignment="1">
      <alignment horizontal="center" vertical="center" wrapText="1"/>
    </xf>
    <xf numFmtId="0" fontId="85" fillId="76" borderId="0" xfId="0" applyFont="1" applyFill="1" applyBorder="1" applyAlignment="1">
      <alignment horizontal="center" vertical="center" wrapText="1"/>
    </xf>
    <xf numFmtId="2" fontId="86" fillId="76" borderId="1" xfId="59049" applyNumberFormat="1" applyFont="1" applyFill="1" applyBorder="1" applyAlignment="1" applyProtection="1">
      <alignment horizontal="center" vertical="center" wrapText="1"/>
      <protection locked="0"/>
    </xf>
    <xf numFmtId="14" fontId="83" fillId="76" borderId="1" xfId="0" applyNumberFormat="1" applyFont="1" applyFill="1" applyBorder="1" applyAlignment="1">
      <alignment horizontal="center" vertical="center" wrapText="1"/>
    </xf>
    <xf numFmtId="0" fontId="0" fillId="76" borderId="0" xfId="0" applyFont="1" applyFill="1" applyAlignment="1">
      <alignment horizontal="center" vertical="center" wrapText="1"/>
    </xf>
    <xf numFmtId="16" fontId="85" fillId="76" borderId="1" xfId="0" applyNumberFormat="1" applyFont="1" applyFill="1" applyBorder="1" applyAlignment="1">
      <alignment horizontal="center" vertical="center" wrapText="1"/>
    </xf>
    <xf numFmtId="0" fontId="86" fillId="76" borderId="1" xfId="14187" applyFont="1" applyFill="1" applyBorder="1" applyAlignment="1">
      <alignment vertical="center" wrapText="1"/>
    </xf>
    <xf numFmtId="2" fontId="85" fillId="76" borderId="1" xfId="0" applyNumberFormat="1" applyFont="1" applyFill="1" applyBorder="1" applyAlignment="1">
      <alignment horizontal="center" vertical="center" wrapText="1"/>
    </xf>
    <xf numFmtId="0" fontId="85" fillId="76" borderId="0" xfId="0" applyFont="1" applyFill="1" applyAlignment="1">
      <alignment horizontal="center" vertical="center" wrapText="1"/>
    </xf>
    <xf numFmtId="187" fontId="85" fillId="76" borderId="1" xfId="0" applyNumberFormat="1" applyFont="1" applyFill="1" applyBorder="1" applyAlignment="1">
      <alignment wrapText="1"/>
    </xf>
    <xf numFmtId="188" fontId="85" fillId="76" borderId="1" xfId="0" applyNumberFormat="1" applyFont="1" applyFill="1" applyBorder="1" applyAlignment="1">
      <alignment horizontal="center" vertical="center" wrapText="1"/>
    </xf>
    <xf numFmtId="188" fontId="86" fillId="76" borderId="1" xfId="59049" applyNumberFormat="1" applyFont="1" applyFill="1" applyBorder="1" applyAlignment="1" applyProtection="1">
      <alignment horizontal="center" vertical="center" wrapText="1"/>
      <protection locked="0"/>
    </xf>
    <xf numFmtId="0" fontId="85" fillId="76" borderId="1" xfId="0" applyFont="1" applyFill="1" applyBorder="1" applyAlignment="1">
      <alignment wrapText="1"/>
    </xf>
    <xf numFmtId="0" fontId="83" fillId="76" borderId="1" xfId="0" applyFont="1" applyFill="1" applyBorder="1" applyAlignment="1">
      <alignment vertical="top" wrapText="1"/>
    </xf>
    <xf numFmtId="1" fontId="86" fillId="76" borderId="1" xfId="59049" applyNumberFormat="1" applyFont="1" applyFill="1" applyBorder="1" applyAlignment="1" applyProtection="1">
      <alignment horizontal="center" vertical="top" wrapText="1"/>
      <protection locked="0"/>
    </xf>
    <xf numFmtId="0" fontId="85" fillId="76" borderId="0" xfId="0" applyFont="1" applyFill="1" applyAlignment="1">
      <alignment wrapText="1"/>
    </xf>
    <xf numFmtId="0" fontId="85" fillId="76" borderId="0" xfId="0" applyFont="1" applyFill="1" applyBorder="1" applyAlignment="1">
      <alignment wrapText="1"/>
    </xf>
    <xf numFmtId="49" fontId="85" fillId="76" borderId="1" xfId="0" applyNumberFormat="1" applyFont="1" applyFill="1" applyBorder="1" applyAlignment="1">
      <alignment horizontal="left" vertical="center" wrapText="1"/>
    </xf>
    <xf numFmtId="0" fontId="0" fillId="0" borderId="1" xfId="0" applyBorder="1"/>
    <xf numFmtId="0" fontId="85" fillId="76" borderId="0" xfId="0" applyFont="1" applyFill="1" applyBorder="1"/>
    <xf numFmtId="49" fontId="86" fillId="77" borderId="1" xfId="59049" applyNumberFormat="1" applyFont="1" applyFill="1" applyBorder="1" applyAlignment="1" applyProtection="1">
      <alignment horizontal="center" vertical="center" wrapText="1"/>
      <protection locked="0"/>
    </xf>
    <xf numFmtId="1" fontId="86" fillId="77" borderId="1" xfId="59049" applyNumberFormat="1" applyFont="1" applyFill="1" applyBorder="1" applyAlignment="1" applyProtection="1">
      <alignment horizontal="center" vertical="center" wrapText="1"/>
      <protection locked="0"/>
    </xf>
    <xf numFmtId="0" fontId="85" fillId="77" borderId="1" xfId="0" applyFont="1" applyFill="1" applyBorder="1" applyAlignment="1">
      <alignment horizontal="center" vertical="center" wrapText="1"/>
    </xf>
    <xf numFmtId="49" fontId="85" fillId="77" borderId="1" xfId="0" applyNumberFormat="1" applyFont="1" applyFill="1" applyBorder="1" applyAlignment="1">
      <alignment horizontal="center" vertical="center" wrapText="1"/>
    </xf>
    <xf numFmtId="186" fontId="86" fillId="77" borderId="1" xfId="14187" applyNumberFormat="1" applyFont="1" applyFill="1" applyBorder="1" applyAlignment="1">
      <alignment horizontal="center" vertical="center" wrapText="1"/>
    </xf>
    <xf numFmtId="16" fontId="85" fillId="77" borderId="1" xfId="0" applyNumberFormat="1" applyFont="1" applyFill="1" applyBorder="1" applyAlignment="1">
      <alignment horizontal="center" vertical="center" wrapText="1"/>
    </xf>
    <xf numFmtId="0" fontId="86" fillId="77" borderId="1" xfId="0" applyFont="1" applyFill="1" applyBorder="1" applyAlignment="1">
      <alignment horizontal="center" vertical="center" wrapText="1"/>
    </xf>
    <xf numFmtId="2" fontId="85" fillId="77" borderId="1" xfId="0" applyNumberFormat="1" applyFont="1" applyFill="1" applyBorder="1" applyAlignment="1">
      <alignment horizontal="center" vertical="center" wrapText="1"/>
    </xf>
    <xf numFmtId="2" fontId="86" fillId="77" borderId="1" xfId="14187" applyNumberFormat="1" applyFont="1" applyFill="1" applyBorder="1" applyAlignment="1">
      <alignment horizontal="center" vertical="center" wrapText="1"/>
    </xf>
    <xf numFmtId="2" fontId="85" fillId="77" borderId="1" xfId="60317" applyNumberFormat="1" applyFont="1" applyFill="1" applyBorder="1" applyAlignment="1">
      <alignment horizontal="center" vertical="center" wrapText="1"/>
    </xf>
    <xf numFmtId="2" fontId="86" fillId="77" borderId="1" xfId="59049" applyNumberFormat="1" applyFont="1" applyFill="1" applyBorder="1" applyAlignment="1" applyProtection="1">
      <alignment horizontal="center" vertical="center" wrapText="1"/>
      <protection locked="0"/>
    </xf>
    <xf numFmtId="14" fontId="85" fillId="77" borderId="1" xfId="0" applyNumberFormat="1" applyFont="1" applyFill="1" applyBorder="1" applyAlignment="1">
      <alignment horizontal="center" vertical="center" wrapText="1"/>
    </xf>
    <xf numFmtId="14" fontId="86" fillId="77" borderId="1" xfId="0" applyNumberFormat="1" applyFont="1" applyFill="1" applyBorder="1" applyAlignment="1" applyProtection="1">
      <alignment horizontal="center" vertical="center" wrapText="1"/>
      <protection locked="0"/>
    </xf>
    <xf numFmtId="0" fontId="86" fillId="77" borderId="1" xfId="14187" applyFont="1" applyFill="1" applyBorder="1" applyAlignment="1">
      <alignment vertical="center"/>
    </xf>
    <xf numFmtId="186" fontId="86" fillId="77" borderId="1" xfId="14187" applyNumberFormat="1" applyFont="1" applyFill="1" applyBorder="1" applyAlignment="1">
      <alignment horizontal="left" vertical="center" wrapText="1"/>
    </xf>
    <xf numFmtId="0" fontId="85" fillId="77" borderId="0" xfId="0" applyFont="1" applyFill="1" applyAlignment="1">
      <alignment horizontal="center" vertical="center" wrapText="1"/>
    </xf>
    <xf numFmtId="0" fontId="85" fillId="77" borderId="0" xfId="0" applyFont="1" applyFill="1" applyBorder="1" applyAlignment="1">
      <alignment horizontal="center" vertical="center" wrapText="1"/>
    </xf>
    <xf numFmtId="1" fontId="85" fillId="77" borderId="1" xfId="59049" applyNumberFormat="1" applyFont="1" applyFill="1" applyBorder="1" applyAlignment="1" applyProtection="1">
      <alignment horizontal="center" vertical="center" wrapText="1"/>
      <protection locked="0"/>
    </xf>
    <xf numFmtId="0" fontId="85" fillId="77" borderId="1" xfId="0" applyFont="1" applyFill="1" applyBorder="1" applyAlignment="1">
      <alignment horizontal="center" vertical="center"/>
    </xf>
    <xf numFmtId="14" fontId="86" fillId="77" borderId="1" xfId="59049" applyNumberFormat="1" applyFont="1" applyFill="1" applyBorder="1" applyAlignment="1" applyProtection="1">
      <alignment horizontal="center" vertical="center" wrapText="1"/>
      <protection locked="0"/>
    </xf>
    <xf numFmtId="0" fontId="85" fillId="77" borderId="0" xfId="0" applyFont="1" applyFill="1"/>
    <xf numFmtId="16" fontId="85" fillId="78" borderId="1" xfId="0" applyNumberFormat="1" applyFont="1" applyFill="1" applyBorder="1" applyAlignment="1">
      <alignment horizontal="center" vertical="center"/>
    </xf>
    <xf numFmtId="1" fontId="85" fillId="78" borderId="1" xfId="59049" applyNumberFormat="1" applyFont="1" applyFill="1" applyBorder="1" applyAlignment="1" applyProtection="1">
      <alignment horizontal="center" vertical="center" wrapText="1"/>
      <protection locked="0"/>
    </xf>
    <xf numFmtId="0" fontId="86" fillId="78" borderId="1" xfId="60312" applyFont="1" applyFill="1" applyBorder="1" applyAlignment="1">
      <alignment horizontal="center" vertical="center" wrapText="1"/>
    </xf>
    <xf numFmtId="0" fontId="85" fillId="78" borderId="1" xfId="0" applyFont="1" applyFill="1" applyBorder="1" applyAlignment="1">
      <alignment horizontal="center" vertical="center" wrapText="1"/>
    </xf>
    <xf numFmtId="1" fontId="86" fillId="78" borderId="1" xfId="59049" applyNumberFormat="1" applyFont="1" applyFill="1" applyBorder="1" applyAlignment="1" applyProtection="1">
      <alignment horizontal="center" vertical="center" wrapText="1"/>
      <protection locked="0"/>
    </xf>
    <xf numFmtId="0" fontId="85" fillId="78" borderId="1" xfId="0" applyNumberFormat="1" applyFont="1" applyFill="1" applyBorder="1" applyAlignment="1">
      <alignment horizontal="center" vertical="center"/>
    </xf>
    <xf numFmtId="0" fontId="85" fillId="78" borderId="1" xfId="0" applyFont="1" applyFill="1" applyBorder="1" applyAlignment="1">
      <alignment horizontal="center" vertical="center"/>
    </xf>
    <xf numFmtId="0" fontId="85" fillId="78" borderId="1" xfId="0" applyFont="1" applyFill="1" applyBorder="1"/>
    <xf numFmtId="2" fontId="85" fillId="78" borderId="1" xfId="0" applyNumberFormat="1" applyFont="1" applyFill="1" applyBorder="1" applyAlignment="1">
      <alignment horizontal="center" vertical="center"/>
    </xf>
    <xf numFmtId="2" fontId="85" fillId="78" borderId="1" xfId="0" applyNumberFormat="1" applyFont="1" applyFill="1" applyBorder="1"/>
    <xf numFmtId="2" fontId="85" fillId="78" borderId="1" xfId="0" applyNumberFormat="1" applyFont="1" applyFill="1" applyBorder="1" applyAlignment="1">
      <alignment horizontal="center" vertical="center" wrapText="1"/>
    </xf>
    <xf numFmtId="2" fontId="86" fillId="78" borderId="1" xfId="59049" applyNumberFormat="1" applyFont="1" applyFill="1" applyBorder="1" applyAlignment="1" applyProtection="1">
      <alignment horizontal="center" vertical="center" wrapText="1"/>
      <protection locked="0"/>
    </xf>
    <xf numFmtId="14" fontId="86" fillId="78" borderId="1" xfId="60312" applyNumberFormat="1" applyFont="1" applyFill="1" applyBorder="1" applyAlignment="1">
      <alignment horizontal="center" vertical="center" wrapText="1"/>
    </xf>
    <xf numFmtId="49" fontId="86" fillId="78" borderId="1" xfId="60312" applyNumberFormat="1" applyFont="1" applyFill="1" applyBorder="1" applyAlignment="1">
      <alignment horizontal="center" vertical="center" wrapText="1"/>
    </xf>
    <xf numFmtId="0" fontId="85" fillId="78" borderId="1" xfId="0" applyFont="1" applyFill="1" applyBorder="1" applyAlignment="1">
      <alignment wrapText="1"/>
    </xf>
    <xf numFmtId="0" fontId="85" fillId="78" borderId="0" xfId="0" applyFont="1" applyFill="1" applyAlignment="1">
      <alignment horizontal="center" vertical="center" wrapText="1"/>
    </xf>
    <xf numFmtId="0" fontId="85" fillId="78" borderId="0" xfId="0" applyFont="1" applyFill="1"/>
    <xf numFmtId="187" fontId="85" fillId="78" borderId="1" xfId="0" applyNumberFormat="1" applyFont="1" applyFill="1" applyBorder="1" applyAlignment="1">
      <alignment horizontal="center" vertical="center" wrapText="1"/>
    </xf>
    <xf numFmtId="14" fontId="85" fillId="78" borderId="1" xfId="0" applyNumberFormat="1" applyFont="1" applyFill="1" applyBorder="1" applyAlignment="1">
      <alignment horizontal="center" vertical="center" wrapText="1"/>
    </xf>
    <xf numFmtId="188" fontId="85" fillId="78" borderId="1" xfId="0" applyNumberFormat="1" applyFont="1" applyFill="1" applyBorder="1" applyAlignment="1">
      <alignment horizontal="center" vertical="center" wrapText="1"/>
    </xf>
    <xf numFmtId="0" fontId="93" fillId="76" borderId="1" xfId="0" applyFont="1" applyFill="1" applyBorder="1" applyAlignment="1">
      <alignment horizontal="center" vertical="center" wrapText="1"/>
    </xf>
    <xf numFmtId="49" fontId="93" fillId="76" borderId="1" xfId="0" applyNumberFormat="1" applyFont="1" applyFill="1" applyBorder="1" applyAlignment="1">
      <alignment horizontal="center" vertical="center" wrapText="1"/>
    </xf>
    <xf numFmtId="1" fontId="93" fillId="76" borderId="1" xfId="59049" applyNumberFormat="1" applyFont="1" applyFill="1" applyBorder="1" applyAlignment="1" applyProtection="1">
      <alignment horizontal="center" vertical="center" wrapText="1"/>
      <protection locked="0"/>
    </xf>
    <xf numFmtId="0" fontId="93" fillId="76" borderId="1" xfId="0" applyFont="1" applyFill="1" applyBorder="1" applyAlignment="1">
      <alignment horizontal="center" vertical="center"/>
    </xf>
    <xf numFmtId="0" fontId="15" fillId="76" borderId="1" xfId="0" applyFont="1" applyFill="1" applyBorder="1" applyAlignment="1">
      <alignment horizontal="center" vertical="center"/>
    </xf>
    <xf numFmtId="2" fontId="93" fillId="76" borderId="1" xfId="0" applyNumberFormat="1" applyFont="1" applyFill="1" applyBorder="1" applyAlignment="1">
      <alignment horizontal="center" vertical="center" wrapText="1"/>
    </xf>
    <xf numFmtId="2" fontId="15" fillId="76" borderId="1" xfId="59049" applyNumberFormat="1" applyFont="1" applyFill="1" applyBorder="1" applyAlignment="1" applyProtection="1">
      <alignment horizontal="center" vertical="center" wrapText="1"/>
      <protection locked="0"/>
    </xf>
    <xf numFmtId="14" fontId="93" fillId="76" borderId="1" xfId="0" applyNumberFormat="1" applyFont="1" applyFill="1" applyBorder="1" applyAlignment="1">
      <alignment horizontal="center" vertical="center" wrapText="1"/>
    </xf>
    <xf numFmtId="0" fontId="93" fillId="76" borderId="1" xfId="0" applyFont="1" applyFill="1" applyBorder="1"/>
    <xf numFmtId="49" fontId="15" fillId="76" borderId="1" xfId="59049" applyNumberFormat="1" applyFont="1" applyFill="1" applyBorder="1" applyAlignment="1" applyProtection="1">
      <alignment horizontal="center" vertical="center" wrapText="1"/>
      <protection locked="0"/>
    </xf>
    <xf numFmtId="0" fontId="93" fillId="76" borderId="1" xfId="0" applyNumberFormat="1" applyFont="1" applyFill="1" applyBorder="1" applyAlignment="1">
      <alignment horizontal="center" vertical="center" wrapText="1"/>
    </xf>
    <xf numFmtId="184" fontId="15" fillId="76" borderId="1" xfId="60312" applyNumberFormat="1" applyFont="1" applyFill="1" applyBorder="1" applyAlignment="1" applyProtection="1">
      <alignment horizontal="center" vertical="center" wrapText="1"/>
      <protection locked="0"/>
    </xf>
    <xf numFmtId="0" fontId="93" fillId="76" borderId="0" xfId="0" applyFont="1" applyFill="1"/>
    <xf numFmtId="0" fontId="85" fillId="0" borderId="1" xfId="0" applyFont="1" applyFill="1" applyBorder="1" applyAlignment="1">
      <alignment horizontal="center" vertical="center"/>
    </xf>
    <xf numFmtId="0" fontId="85" fillId="0" borderId="0" xfId="0" applyFont="1" applyFill="1" applyBorder="1"/>
    <xf numFmtId="1" fontId="86" fillId="76" borderId="1" xfId="59049" applyNumberFormat="1" applyFont="1" applyFill="1" applyBorder="1" applyAlignment="1" applyProtection="1">
      <alignment horizontal="center" vertical="center"/>
      <protection locked="0"/>
    </xf>
    <xf numFmtId="0" fontId="90" fillId="76" borderId="1" xfId="0" applyFont="1" applyFill="1" applyBorder="1" applyAlignment="1">
      <alignment horizontal="center" vertical="center" wrapText="1"/>
    </xf>
    <xf numFmtId="0" fontId="86" fillId="77" borderId="1" xfId="0" applyFont="1" applyFill="1" applyBorder="1" applyAlignment="1">
      <alignment horizontal="center" vertical="center"/>
    </xf>
    <xf numFmtId="0" fontId="85" fillId="77" borderId="1" xfId="0" applyFont="1" applyFill="1" applyBorder="1"/>
    <xf numFmtId="0" fontId="85" fillId="77" borderId="1" xfId="60311" applyFont="1" applyFill="1" applyBorder="1" applyAlignment="1">
      <alignment horizontal="center" vertical="center" wrapText="1"/>
    </xf>
    <xf numFmtId="2" fontId="85" fillId="77" borderId="1" xfId="60312" applyNumberFormat="1" applyFont="1" applyFill="1" applyBorder="1" applyAlignment="1">
      <alignment horizontal="center" vertical="center"/>
    </xf>
    <xf numFmtId="2" fontId="85" fillId="77" borderId="1" xfId="60312" applyNumberFormat="1" applyFont="1" applyFill="1" applyBorder="1" applyAlignment="1">
      <alignment horizontal="center" vertical="center" wrapText="1"/>
    </xf>
    <xf numFmtId="0" fontId="85" fillId="77" borderId="34" xfId="60313" applyFont="1" applyFill="1" applyBorder="1" applyAlignment="1">
      <alignment horizontal="center" vertical="center"/>
    </xf>
    <xf numFmtId="49" fontId="85" fillId="77" borderId="1" xfId="0" applyNumberFormat="1" applyFont="1" applyFill="1" applyBorder="1" applyAlignment="1">
      <alignment horizontal="center" vertical="center"/>
    </xf>
    <xf numFmtId="2" fontId="85" fillId="77" borderId="1" xfId="0" applyNumberFormat="1" applyFont="1" applyFill="1" applyBorder="1" applyAlignment="1">
      <alignment wrapText="1"/>
    </xf>
    <xf numFmtId="0" fontId="89" fillId="77" borderId="1" xfId="60318" applyFont="1" applyFill="1" applyBorder="1" applyAlignment="1">
      <alignment horizontal="center" vertical="center"/>
    </xf>
    <xf numFmtId="0" fontId="85" fillId="77" borderId="1" xfId="0" applyFont="1" applyFill="1" applyBorder="1" applyAlignment="1">
      <alignment wrapText="1"/>
    </xf>
    <xf numFmtId="0" fontId="85" fillId="77" borderId="0" xfId="0" applyFont="1" applyFill="1" applyBorder="1"/>
    <xf numFmtId="49" fontId="85" fillId="76" borderId="31" xfId="0" applyNumberFormat="1" applyFont="1" applyFill="1" applyBorder="1" applyAlignment="1">
      <alignment horizontal="center" vertical="center"/>
    </xf>
    <xf numFmtId="189" fontId="85" fillId="76" borderId="31" xfId="0" applyNumberFormat="1" applyFont="1" applyFill="1" applyBorder="1" applyAlignment="1">
      <alignment horizontal="center" vertical="center"/>
    </xf>
    <xf numFmtId="190" fontId="85" fillId="76" borderId="31" xfId="0" applyNumberFormat="1" applyFont="1" applyFill="1" applyBorder="1" applyAlignment="1">
      <alignment horizontal="center" vertical="center"/>
    </xf>
    <xf numFmtId="0" fontId="85" fillId="76" borderId="31" xfId="0" applyFont="1" applyFill="1" applyBorder="1" applyAlignment="1">
      <alignment horizontal="center" vertical="center" wrapText="1"/>
    </xf>
    <xf numFmtId="4" fontId="85" fillId="76" borderId="1" xfId="0" applyNumberFormat="1" applyFont="1" applyFill="1" applyBorder="1" applyAlignment="1">
      <alignment horizontal="center" vertical="center" wrapText="1"/>
    </xf>
    <xf numFmtId="2" fontId="85" fillId="76" borderId="1" xfId="0" applyNumberFormat="1" applyFont="1" applyFill="1" applyBorder="1" applyAlignment="1">
      <alignment horizontal="center" vertical="center"/>
    </xf>
    <xf numFmtId="0" fontId="89" fillId="76" borderId="31" xfId="60318" applyFont="1" applyFill="1" applyBorder="1" applyAlignment="1">
      <alignment horizontal="center" vertical="center"/>
    </xf>
    <xf numFmtId="14" fontId="85" fillId="76" borderId="31" xfId="0" applyNumberFormat="1" applyFont="1" applyFill="1" applyBorder="1" applyAlignment="1">
      <alignment horizontal="center" vertical="center"/>
    </xf>
    <xf numFmtId="0" fontId="0" fillId="0" borderId="32" xfId="0" applyBorder="1"/>
    <xf numFmtId="0" fontId="85" fillId="76" borderId="31" xfId="0" applyNumberFormat="1" applyFont="1" applyFill="1" applyBorder="1" applyAlignment="1">
      <alignment horizontal="center" vertical="center"/>
    </xf>
    <xf numFmtId="14" fontId="85" fillId="76" borderId="31" xfId="0" applyNumberFormat="1" applyFont="1" applyFill="1" applyBorder="1" applyAlignment="1">
      <alignment horizontal="center" vertical="center" wrapText="1"/>
    </xf>
    <xf numFmtId="2" fontId="85" fillId="76" borderId="31" xfId="0" applyNumberFormat="1" applyFont="1" applyFill="1" applyBorder="1" applyAlignment="1">
      <alignment horizontal="center" vertical="center"/>
    </xf>
    <xf numFmtId="14" fontId="86" fillId="76" borderId="1" xfId="60312" applyNumberFormat="1" applyFont="1" applyFill="1" applyBorder="1" applyAlignment="1">
      <alignment horizontal="center" vertical="center" wrapText="1"/>
    </xf>
    <xf numFmtId="0" fontId="86" fillId="76" borderId="1" xfId="0" applyFont="1" applyFill="1" applyBorder="1"/>
    <xf numFmtId="2" fontId="86" fillId="76" borderId="1" xfId="0" applyNumberFormat="1" applyFont="1" applyFill="1" applyBorder="1" applyAlignment="1">
      <alignment horizontal="center" vertical="center" wrapText="1"/>
    </xf>
    <xf numFmtId="2" fontId="86" fillId="76" borderId="1" xfId="0" applyNumberFormat="1" applyFont="1" applyFill="1" applyBorder="1" applyAlignment="1">
      <alignment wrapText="1"/>
    </xf>
    <xf numFmtId="0" fontId="92" fillId="76" borderId="1" xfId="60318" applyFont="1" applyFill="1" applyBorder="1" applyAlignment="1">
      <alignment horizontal="center" vertical="center"/>
    </xf>
    <xf numFmtId="0" fontId="86" fillId="76" borderId="1" xfId="0" applyFont="1" applyFill="1" applyBorder="1" applyAlignment="1">
      <alignment wrapText="1"/>
    </xf>
    <xf numFmtId="186" fontId="86" fillId="76" borderId="1" xfId="14187" applyNumberFormat="1" applyFont="1" applyFill="1" applyBorder="1" applyAlignment="1">
      <alignment horizontal="center" vertical="center" wrapText="1"/>
    </xf>
    <xf numFmtId="2" fontId="86" fillId="76" borderId="1" xfId="14187" applyNumberFormat="1" applyFont="1" applyFill="1" applyBorder="1" applyAlignment="1">
      <alignment horizontal="center" vertical="center" wrapText="1"/>
    </xf>
    <xf numFmtId="2" fontId="85" fillId="76" borderId="1" xfId="60317" applyNumberFormat="1" applyFont="1" applyFill="1" applyBorder="1" applyAlignment="1">
      <alignment horizontal="center" vertical="center" wrapText="1"/>
    </xf>
    <xf numFmtId="14" fontId="86" fillId="76" borderId="1" xfId="0" applyNumberFormat="1" applyFont="1" applyFill="1" applyBorder="1" applyAlignment="1" applyProtection="1">
      <alignment horizontal="center" vertical="center" wrapText="1"/>
      <protection locked="0"/>
    </xf>
    <xf numFmtId="0" fontId="86" fillId="76" borderId="1" xfId="14187" applyFont="1" applyFill="1" applyBorder="1" applyAlignment="1">
      <alignment vertical="center"/>
    </xf>
    <xf numFmtId="49" fontId="86" fillId="0" borderId="0" xfId="59049" applyNumberFormat="1" applyFont="1" applyFill="1" applyBorder="1" applyAlignment="1" applyProtection="1">
      <alignment horizontal="center" vertical="center" wrapText="1"/>
      <protection locked="0"/>
    </xf>
    <xf numFmtId="0" fontId="85" fillId="0" borderId="0" xfId="0" applyFont="1" applyAlignment="1">
      <alignment horizontal="center" vertical="center"/>
    </xf>
    <xf numFmtId="0" fontId="93" fillId="76" borderId="0" xfId="0" applyFont="1" applyFill="1" applyAlignment="1">
      <alignment horizontal="center" vertical="center"/>
    </xf>
    <xf numFmtId="0" fontId="85" fillId="76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7" fontId="85" fillId="76" borderId="1" xfId="0" applyNumberFormat="1" applyFont="1" applyFill="1" applyBorder="1" applyAlignment="1">
      <alignment horizontal="center" wrapText="1"/>
    </xf>
    <xf numFmtId="0" fontId="85" fillId="76" borderId="1" xfId="0" applyFont="1" applyFill="1" applyBorder="1" applyAlignment="1">
      <alignment horizontal="center" wrapText="1"/>
    </xf>
    <xf numFmtId="0" fontId="83" fillId="76" borderId="1" xfId="0" applyFont="1" applyFill="1" applyBorder="1" applyAlignment="1">
      <alignment horizontal="center" vertical="top" wrapText="1"/>
    </xf>
    <xf numFmtId="0" fontId="85" fillId="76" borderId="0" xfId="0" applyFont="1" applyFill="1" applyAlignment="1">
      <alignment horizontal="center" wrapText="1"/>
    </xf>
    <xf numFmtId="0" fontId="85" fillId="76" borderId="0" xfId="0" applyFont="1" applyFill="1" applyBorder="1" applyAlignment="1">
      <alignment horizontal="center" wrapText="1"/>
    </xf>
    <xf numFmtId="16" fontId="85" fillId="76" borderId="32" xfId="0" applyNumberFormat="1" applyFont="1" applyFill="1" applyBorder="1" applyAlignment="1">
      <alignment horizontal="center" vertical="center"/>
    </xf>
    <xf numFmtId="0" fontId="85" fillId="76" borderId="32" xfId="0" applyFont="1" applyFill="1" applyBorder="1" applyAlignment="1">
      <alignment horizontal="center" vertical="center"/>
    </xf>
    <xf numFmtId="0" fontId="85" fillId="76" borderId="32" xfId="0" applyFont="1" applyFill="1" applyBorder="1" applyAlignment="1">
      <alignment horizontal="center" vertical="center" wrapText="1"/>
    </xf>
    <xf numFmtId="0" fontId="83" fillId="76" borderId="32" xfId="0" applyFont="1" applyFill="1" applyBorder="1" applyAlignment="1">
      <alignment horizontal="center" vertical="center" wrapText="1"/>
    </xf>
    <xf numFmtId="0" fontId="85" fillId="76" borderId="32" xfId="0" applyNumberFormat="1" applyFont="1" applyFill="1" applyBorder="1" applyAlignment="1">
      <alignment horizontal="center" vertical="center"/>
    </xf>
    <xf numFmtId="0" fontId="85" fillId="76" borderId="32" xfId="0" applyFont="1" applyFill="1" applyBorder="1"/>
    <xf numFmtId="0" fontId="86" fillId="76" borderId="32" xfId="60312" applyFont="1" applyFill="1" applyBorder="1" applyAlignment="1">
      <alignment horizontal="center" vertical="center" wrapText="1"/>
    </xf>
    <xf numFmtId="164" fontId="86" fillId="76" borderId="32" xfId="0" applyNumberFormat="1" applyFont="1" applyFill="1" applyBorder="1" applyAlignment="1">
      <alignment horizontal="center" vertical="center"/>
    </xf>
    <xf numFmtId="185" fontId="85" fillId="76" borderId="32" xfId="0" applyNumberFormat="1" applyFont="1" applyFill="1" applyBorder="1" applyAlignment="1">
      <alignment horizontal="center" vertical="center"/>
    </xf>
    <xf numFmtId="49" fontId="86" fillId="76" borderId="32" xfId="60312" applyNumberFormat="1" applyFont="1" applyFill="1" applyBorder="1" applyAlignment="1">
      <alignment horizontal="center" vertical="center" wrapText="1"/>
    </xf>
    <xf numFmtId="164" fontId="85" fillId="76" borderId="32" xfId="0" applyNumberFormat="1" applyFont="1" applyFill="1" applyBorder="1" applyAlignment="1">
      <alignment horizontal="center" vertical="center"/>
    </xf>
    <xf numFmtId="0" fontId="0" fillId="76" borderId="0" xfId="0" applyFill="1" applyAlignment="1">
      <alignment horizontal="center" vertical="center"/>
    </xf>
    <xf numFmtId="0" fontId="85" fillId="76" borderId="1" xfId="0" applyFont="1" applyFill="1" applyBorder="1" applyAlignment="1">
      <alignment horizontal="center"/>
    </xf>
    <xf numFmtId="0" fontId="0" fillId="76" borderId="37" xfId="0" applyFill="1" applyBorder="1"/>
    <xf numFmtId="14" fontId="86" fillId="76" borderId="32" xfId="60312" applyNumberFormat="1" applyFont="1" applyFill="1" applyBorder="1" applyAlignment="1">
      <alignment horizontal="center" vertical="center" wrapText="1"/>
    </xf>
    <xf numFmtId="0" fontId="85" fillId="0" borderId="1" xfId="60312" applyFont="1" applyFill="1" applyBorder="1" applyAlignment="1">
      <alignment horizontal="center" vertical="center" wrapText="1"/>
    </xf>
    <xf numFmtId="188" fontId="86" fillId="76" borderId="32" xfId="60312" applyNumberFormat="1" applyFont="1" applyFill="1" applyBorder="1" applyAlignment="1">
      <alignment horizontal="center" vertical="center" wrapText="1"/>
    </xf>
    <xf numFmtId="188" fontId="86" fillId="76" borderId="1" xfId="60312" applyNumberFormat="1" applyFont="1" applyFill="1" applyBorder="1" applyAlignment="1">
      <alignment horizontal="center" vertical="center" wrapText="1"/>
    </xf>
    <xf numFmtId="0" fontId="86" fillId="76" borderId="1" xfId="59049" applyNumberFormat="1" applyFont="1" applyFill="1" applyBorder="1" applyAlignment="1" applyProtection="1">
      <alignment horizontal="center" vertical="center" wrapText="1"/>
      <protection locked="0"/>
    </xf>
    <xf numFmtId="184" fontId="86" fillId="76" borderId="1" xfId="60312" applyNumberFormat="1" applyFont="1" applyFill="1" applyBorder="1" applyAlignment="1" applyProtection="1">
      <alignment horizontal="center" vertical="center" wrapText="1"/>
      <protection locked="0"/>
    </xf>
    <xf numFmtId="0" fontId="86" fillId="76" borderId="1" xfId="60312" applyNumberFormat="1" applyFont="1" applyFill="1" applyBorder="1" applyAlignment="1" applyProtection="1">
      <alignment horizontal="center" vertical="center" wrapText="1"/>
      <protection locked="0"/>
    </xf>
    <xf numFmtId="16" fontId="86" fillId="76" borderId="1" xfId="59049" applyNumberFormat="1" applyFont="1" applyFill="1" applyBorder="1" applyAlignment="1" applyProtection="1">
      <alignment horizontal="center" vertical="center" wrapText="1"/>
      <protection locked="0"/>
    </xf>
    <xf numFmtId="189" fontId="85" fillId="76" borderId="1" xfId="0" applyNumberFormat="1" applyFont="1" applyFill="1" applyBorder="1" applyAlignment="1">
      <alignment horizontal="center" vertical="center"/>
    </xf>
    <xf numFmtId="190" fontId="85" fillId="76" borderId="1" xfId="0" applyNumberFormat="1" applyFont="1" applyFill="1" applyBorder="1" applyAlignment="1">
      <alignment horizontal="center" vertical="center"/>
    </xf>
    <xf numFmtId="1" fontId="85" fillId="76" borderId="31" xfId="59049" applyNumberFormat="1" applyFont="1" applyFill="1" applyBorder="1" applyAlignment="1" applyProtection="1">
      <alignment horizontal="center" vertical="center" wrapText="1"/>
      <protection locked="0"/>
    </xf>
    <xf numFmtId="0" fontId="85" fillId="76" borderId="31" xfId="0" applyNumberFormat="1" applyFont="1" applyFill="1" applyBorder="1" applyAlignment="1">
      <alignment horizontal="center" vertical="center" wrapText="1"/>
    </xf>
    <xf numFmtId="0" fontId="85" fillId="76" borderId="31" xfId="0" applyFont="1" applyFill="1" applyBorder="1"/>
    <xf numFmtId="1" fontId="86" fillId="76" borderId="31" xfId="59049" applyNumberFormat="1" applyFont="1" applyFill="1" applyBorder="1" applyAlignment="1" applyProtection="1">
      <alignment horizontal="center" vertical="center" wrapText="1"/>
      <protection locked="0"/>
    </xf>
    <xf numFmtId="2" fontId="86" fillId="76" borderId="31" xfId="59049" applyNumberFormat="1" applyFont="1" applyFill="1" applyBorder="1" applyAlignment="1" applyProtection="1">
      <alignment horizontal="center" vertical="center" wrapText="1"/>
      <protection locked="0"/>
    </xf>
    <xf numFmtId="0" fontId="86" fillId="76" borderId="31" xfId="60312" applyFont="1" applyFill="1" applyBorder="1" applyAlignment="1">
      <alignment horizontal="center" vertical="center" wrapText="1"/>
    </xf>
    <xf numFmtId="0" fontId="86" fillId="76" borderId="1" xfId="0" applyNumberFormat="1" applyFont="1" applyFill="1" applyBorder="1" applyAlignment="1">
      <alignment horizontal="center" vertical="center"/>
    </xf>
    <xf numFmtId="185" fontId="86" fillId="76" borderId="1" xfId="0" applyNumberFormat="1" applyFont="1" applyFill="1" applyBorder="1" applyAlignment="1">
      <alignment horizontal="center" vertical="center"/>
    </xf>
    <xf numFmtId="0" fontId="94" fillId="76" borderId="0" xfId="0" applyFont="1" applyFill="1" applyAlignment="1">
      <alignment horizontal="center" vertical="center"/>
    </xf>
    <xf numFmtId="184" fontId="86" fillId="0" borderId="31" xfId="0" applyNumberFormat="1" applyFont="1" applyFill="1" applyBorder="1" applyAlignment="1" applyProtection="1">
      <alignment horizontal="center" vertical="top" wrapText="1"/>
      <protection locked="0"/>
    </xf>
    <xf numFmtId="184" fontId="86" fillId="0" borderId="32" xfId="0" applyNumberFormat="1" applyFont="1" applyFill="1" applyBorder="1" applyAlignment="1" applyProtection="1">
      <alignment horizontal="center" vertical="top" wrapText="1"/>
      <protection locked="0"/>
    </xf>
    <xf numFmtId="49" fontId="86" fillId="0" borderId="34" xfId="59049" applyNumberFormat="1" applyFont="1" applyFill="1" applyBorder="1" applyAlignment="1" applyProtection="1">
      <alignment horizontal="center" vertical="top" wrapText="1"/>
      <protection locked="0"/>
    </xf>
    <xf numFmtId="49" fontId="86" fillId="0" borderId="35" xfId="59049" applyNumberFormat="1" applyFont="1" applyFill="1" applyBorder="1" applyAlignment="1" applyProtection="1">
      <alignment horizontal="center" vertical="top" wrapText="1"/>
      <protection locked="0"/>
    </xf>
    <xf numFmtId="49" fontId="86" fillId="0" borderId="36" xfId="59049" applyNumberFormat="1" applyFont="1" applyFill="1" applyBorder="1" applyAlignment="1" applyProtection="1">
      <alignment horizontal="center" vertical="top" wrapText="1"/>
      <protection locked="0"/>
    </xf>
    <xf numFmtId="49" fontId="86" fillId="0" borderId="31" xfId="59049" applyNumberFormat="1" applyFont="1" applyFill="1" applyBorder="1" applyAlignment="1" applyProtection="1">
      <alignment horizontal="center" vertical="top" wrapText="1"/>
      <protection locked="0"/>
    </xf>
    <xf numFmtId="49" fontId="86" fillId="0" borderId="32" xfId="59049" applyNumberFormat="1" applyFont="1" applyFill="1" applyBorder="1" applyAlignment="1" applyProtection="1">
      <alignment horizontal="center" vertical="top" wrapText="1"/>
      <protection locked="0"/>
    </xf>
    <xf numFmtId="4" fontId="86" fillId="0" borderId="31" xfId="59049" applyNumberFormat="1" applyFont="1" applyFill="1" applyBorder="1" applyAlignment="1" applyProtection="1">
      <alignment horizontal="center" vertical="top" wrapText="1"/>
      <protection locked="0"/>
    </xf>
    <xf numFmtId="4" fontId="86" fillId="0" borderId="32" xfId="59049" applyNumberFormat="1" applyFont="1" applyFill="1" applyBorder="1" applyAlignment="1" applyProtection="1">
      <alignment horizontal="center" vertical="top" wrapText="1"/>
      <protection locked="0"/>
    </xf>
    <xf numFmtId="182" fontId="86" fillId="0" borderId="31" xfId="59049" applyNumberFormat="1" applyFont="1" applyFill="1" applyBorder="1" applyAlignment="1" applyProtection="1">
      <alignment horizontal="center" vertical="top" wrapText="1"/>
      <protection locked="0"/>
    </xf>
    <xf numFmtId="182" fontId="86" fillId="0" borderId="32" xfId="59049" applyNumberFormat="1" applyFont="1" applyFill="1" applyBorder="1" applyAlignment="1" applyProtection="1">
      <alignment horizontal="center" vertical="top" wrapText="1"/>
      <protection locked="0"/>
    </xf>
    <xf numFmtId="0" fontId="85" fillId="0" borderId="0" xfId="0" applyFont="1" applyAlignment="1">
      <alignment horizontal="left" vertical="top" wrapText="1"/>
    </xf>
    <xf numFmtId="3" fontId="86" fillId="0" borderId="31" xfId="0" applyNumberFormat="1" applyFont="1" applyFill="1" applyBorder="1" applyAlignment="1" applyProtection="1">
      <alignment horizontal="center" vertical="top" wrapText="1"/>
      <protection locked="0"/>
    </xf>
    <xf numFmtId="3" fontId="86" fillId="0" borderId="32" xfId="0" applyNumberFormat="1" applyFont="1" applyFill="1" applyBorder="1" applyAlignment="1" applyProtection="1">
      <alignment horizontal="center" vertical="top" wrapText="1"/>
      <protection locked="0"/>
    </xf>
    <xf numFmtId="184" fontId="86" fillId="0" borderId="31" xfId="28" applyNumberFormat="1" applyFont="1" applyFill="1" applyBorder="1" applyAlignment="1" applyProtection="1">
      <alignment horizontal="center" vertical="top" wrapText="1"/>
      <protection locked="0"/>
    </xf>
    <xf numFmtId="184" fontId="86" fillId="0" borderId="32" xfId="28" applyNumberFormat="1" applyFont="1" applyFill="1" applyBorder="1" applyAlignment="1" applyProtection="1">
      <alignment horizontal="center" vertical="top" wrapText="1"/>
      <protection locked="0"/>
    </xf>
    <xf numFmtId="0" fontId="86" fillId="0" borderId="34" xfId="0" applyFont="1" applyFill="1" applyBorder="1" applyAlignment="1" applyProtection="1">
      <alignment horizontal="center" vertical="top" wrapText="1"/>
      <protection locked="0"/>
    </xf>
    <xf numFmtId="0" fontId="86" fillId="0" borderId="36" xfId="0" applyFont="1" applyFill="1" applyBorder="1" applyAlignment="1" applyProtection="1">
      <alignment horizontal="center" vertical="top" wrapText="1"/>
      <protection locked="0"/>
    </xf>
    <xf numFmtId="0" fontId="87" fillId="0" borderId="0" xfId="0" applyFont="1" applyAlignment="1">
      <alignment horizontal="center"/>
    </xf>
    <xf numFmtId="49" fontId="86" fillId="0" borderId="33" xfId="59049" applyNumberFormat="1" applyFont="1" applyFill="1" applyBorder="1" applyAlignment="1" applyProtection="1">
      <alignment horizontal="center" vertical="top" wrapText="1"/>
      <protection locked="0"/>
    </xf>
    <xf numFmtId="49" fontId="86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86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86" fillId="0" borderId="36" xfId="0" applyNumberFormat="1" applyFont="1" applyFill="1" applyBorder="1" applyAlignment="1" applyProtection="1">
      <alignment horizontal="center" vertical="top" wrapText="1"/>
      <protection locked="0"/>
    </xf>
    <xf numFmtId="184" fontId="86" fillId="0" borderId="1" xfId="0" applyNumberFormat="1" applyFont="1" applyFill="1" applyBorder="1" applyAlignment="1" applyProtection="1">
      <alignment horizontal="center" vertical="top" wrapText="1"/>
      <protection locked="0"/>
    </xf>
    <xf numFmtId="49" fontId="86" fillId="0" borderId="1" xfId="59049" applyNumberFormat="1" applyFont="1" applyFill="1" applyBorder="1" applyAlignment="1" applyProtection="1">
      <alignment horizontal="center" vertical="top" wrapText="1"/>
      <protection locked="0"/>
    </xf>
    <xf numFmtId="4" fontId="86" fillId="0" borderId="1" xfId="59049" applyNumberFormat="1" applyFont="1" applyFill="1" applyBorder="1" applyAlignment="1" applyProtection="1">
      <alignment horizontal="center" vertical="top" wrapText="1"/>
      <protection locked="0"/>
    </xf>
    <xf numFmtId="165" fontId="86" fillId="0" borderId="31" xfId="59049" applyNumberFormat="1" applyFont="1" applyFill="1" applyBorder="1" applyAlignment="1" applyProtection="1">
      <alignment horizontal="center" vertical="top" wrapText="1"/>
      <protection locked="0"/>
    </xf>
    <xf numFmtId="165" fontId="86" fillId="0" borderId="32" xfId="59049" applyNumberFormat="1" applyFont="1" applyFill="1" applyBorder="1" applyAlignment="1" applyProtection="1">
      <alignment horizontal="center" vertical="top" wrapText="1"/>
      <protection locked="0"/>
    </xf>
    <xf numFmtId="188" fontId="85" fillId="0" borderId="1" xfId="0" applyNumberFormat="1" applyFont="1" applyFill="1" applyBorder="1" applyAlignment="1">
      <alignment horizontal="center" vertical="center"/>
    </xf>
    <xf numFmtId="0" fontId="85" fillId="0" borderId="1" xfId="0" applyFont="1" applyBorder="1" applyAlignment="1">
      <alignment horizontal="center" vertical="center"/>
    </xf>
    <xf numFmtId="187" fontId="85" fillId="0" borderId="1" xfId="0" applyNumberFormat="1" applyFont="1" applyFill="1" applyBorder="1" applyAlignment="1">
      <alignment horizontal="center" vertical="center"/>
    </xf>
    <xf numFmtId="187" fontId="85" fillId="0" borderId="1" xfId="0" applyNumberFormat="1" applyFont="1" applyFill="1" applyBorder="1" applyAlignment="1">
      <alignment horizontal="center" vertical="center" wrapText="1"/>
    </xf>
    <xf numFmtId="188" fontId="85" fillId="0" borderId="1" xfId="0" applyNumberFormat="1" applyFont="1" applyFill="1" applyBorder="1" applyAlignment="1">
      <alignment horizontal="center" vertical="center" wrapText="1"/>
    </xf>
    <xf numFmtId="0" fontId="85" fillId="0" borderId="1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5" fillId="0" borderId="1" xfId="0" applyNumberFormat="1" applyFont="1" applyFill="1" applyBorder="1" applyAlignment="1">
      <alignment horizontal="center" vertical="center" wrapText="1"/>
    </xf>
  </cellXfs>
  <cellStyles count="60319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" xfId="60318" builtinId="8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75" xfId="60311"/>
    <cellStyle name="Обычный 276" xfId="60312"/>
    <cellStyle name="Обычный 277" xfId="60313"/>
    <cellStyle name="Обычный 278" xfId="60314"/>
    <cellStyle name="Обычный 279" xfId="60316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80" xfId="60317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 5" xfId="60315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tp.rosseti.ru/" TargetMode="External"/><Relationship Id="rId2" Type="http://schemas.openxmlformats.org/officeDocument/2006/relationships/hyperlink" Target="https://etp.rosseti.ru/" TargetMode="External"/><Relationship Id="rId1" Type="http://schemas.openxmlformats.org/officeDocument/2006/relationships/hyperlink" Target="https://etp.rosseti.ru/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etp.rosset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4.4"/>
  <cols>
    <col min="1" max="1" width="59.44140625" customWidth="1"/>
  </cols>
  <sheetData>
    <row r="1" spans="1:1" ht="15.6">
      <c r="A1" s="1" t="s">
        <v>1</v>
      </c>
    </row>
    <row r="2" spans="1:1" ht="15.6">
      <c r="A2" s="1" t="s">
        <v>2</v>
      </c>
    </row>
    <row r="3" spans="1:1" ht="15.6">
      <c r="A3" s="1" t="s">
        <v>3</v>
      </c>
    </row>
    <row r="4" spans="1:1" ht="15.6">
      <c r="A4" s="1" t="s">
        <v>4</v>
      </c>
    </row>
    <row r="5" spans="1:1" ht="15.6">
      <c r="A5" s="1" t="s">
        <v>5</v>
      </c>
    </row>
    <row r="6" spans="1:1" ht="15.6">
      <c r="A6" s="1" t="s">
        <v>6</v>
      </c>
    </row>
    <row r="7" spans="1:1" ht="15.6">
      <c r="A7" s="1" t="s">
        <v>7</v>
      </c>
    </row>
    <row r="8" spans="1:1" ht="31.2">
      <c r="A8" s="1" t="s">
        <v>8</v>
      </c>
    </row>
    <row r="9" spans="1:1" ht="31.2">
      <c r="A9" s="1" t="s">
        <v>9</v>
      </c>
    </row>
    <row r="10" spans="1:1" ht="78">
      <c r="A10" s="1" t="s">
        <v>10</v>
      </c>
    </row>
    <row r="11" spans="1:1" ht="62.4">
      <c r="A11" s="1" t="s">
        <v>11</v>
      </c>
    </row>
    <row r="12" spans="1:1" ht="31.2">
      <c r="A12" s="1" t="s">
        <v>12</v>
      </c>
    </row>
    <row r="13" spans="1:1" ht="46.8">
      <c r="A13" s="1" t="s">
        <v>13</v>
      </c>
    </row>
    <row r="14" spans="1:1" ht="46.8">
      <c r="A14" s="1" t="s">
        <v>14</v>
      </c>
    </row>
    <row r="15" spans="1:1" ht="31.2">
      <c r="A15" s="1" t="s">
        <v>15</v>
      </c>
    </row>
    <row r="16" spans="1:1" ht="31.2">
      <c r="A16" s="1" t="s">
        <v>16</v>
      </c>
    </row>
    <row r="17" spans="1:1" ht="31.2">
      <c r="A17" s="1" t="s">
        <v>17</v>
      </c>
    </row>
  </sheetData>
  <customSheetViews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048161"/>
  <sheetViews>
    <sheetView tabSelected="1" topLeftCell="Q6" zoomScale="70" zoomScaleNormal="70" zoomScaleSheetLayoutView="70" workbookViewId="0">
      <pane ySplit="3" topLeftCell="A194" activePane="bottomLeft" state="frozen"/>
      <selection activeCell="A6" sqref="A6"/>
      <selection pane="bottomLeft" activeCell="G225" sqref="G225"/>
    </sheetView>
  </sheetViews>
  <sheetFormatPr defaultRowHeight="14.4"/>
  <cols>
    <col min="1" max="1" width="8.5546875" customWidth="1"/>
    <col min="2" max="2" width="19" customWidth="1"/>
    <col min="3" max="3" width="19" hidden="1" customWidth="1"/>
    <col min="4" max="6" width="19" customWidth="1"/>
    <col min="7" max="7" width="27.33203125" customWidth="1"/>
    <col min="8" max="10" width="15.5546875" customWidth="1"/>
    <col min="11" max="11" width="14.5546875" customWidth="1"/>
    <col min="12" max="15" width="15.5546875" customWidth="1"/>
    <col min="16" max="16" width="15.44140625" customWidth="1"/>
    <col min="17" max="17" width="19.5546875" customWidth="1"/>
    <col min="18" max="18" width="17" customWidth="1"/>
    <col min="19" max="19" width="14.88671875" customWidth="1"/>
    <col min="20" max="20" width="18.109375" customWidth="1"/>
    <col min="21" max="21" width="16.33203125" customWidth="1"/>
    <col min="22" max="22" width="18.6640625" customWidth="1"/>
    <col min="23" max="23" width="17.6640625" customWidth="1"/>
    <col min="24" max="24" width="22.33203125" customWidth="1"/>
    <col min="25" max="25" width="14.88671875" customWidth="1"/>
    <col min="26" max="26" width="12.5546875" customWidth="1"/>
    <col min="27" max="32" width="13.109375" customWidth="1"/>
    <col min="33" max="33" width="20.5546875" customWidth="1"/>
    <col min="34" max="48" width="13.109375" customWidth="1"/>
    <col min="49" max="49" width="27.33203125" customWidth="1"/>
    <col min="50" max="50" width="2.5546875" hidden="1" customWidth="1"/>
    <col min="51" max="51" width="13.109375" style="240" customWidth="1"/>
    <col min="52" max="52" width="14.44140625" customWidth="1"/>
    <col min="53" max="53" width="17.44140625" customWidth="1"/>
    <col min="55" max="55" width="12.109375" customWidth="1"/>
    <col min="56" max="56" width="12.6640625" customWidth="1"/>
    <col min="57" max="57" width="11.5546875" customWidth="1"/>
    <col min="58" max="58" width="13.109375" customWidth="1"/>
    <col min="59" max="59" width="11.44140625" customWidth="1"/>
    <col min="70" max="70" width="9.88671875" customWidth="1"/>
  </cols>
  <sheetData>
    <row r="1" spans="1:51" s="8" customFormat="1" ht="13.8">
      <c r="AY1" s="237"/>
    </row>
    <row r="2" spans="1:51" s="8" customFormat="1" ht="13.8">
      <c r="AV2" s="290" t="s">
        <v>73</v>
      </c>
      <c r="AW2" s="290"/>
      <c r="AY2" s="237"/>
    </row>
    <row r="3" spans="1:51" s="11" customFormat="1" ht="34.5" customHeight="1">
      <c r="A3" s="297" t="s">
        <v>74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7"/>
      <c r="Q3" s="297"/>
      <c r="R3" s="297"/>
      <c r="S3" s="297"/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7"/>
      <c r="AJ3" s="297"/>
      <c r="AK3" s="297"/>
      <c r="AL3" s="297"/>
      <c r="AM3" s="297"/>
      <c r="AN3" s="297"/>
      <c r="AO3" s="297"/>
      <c r="AP3" s="297"/>
      <c r="AQ3" s="297"/>
      <c r="AR3" s="297"/>
      <c r="AS3" s="297"/>
      <c r="AT3" s="297"/>
      <c r="AU3" s="297"/>
      <c r="AV3" s="290"/>
      <c r="AW3" s="290"/>
      <c r="AY3" s="237"/>
    </row>
    <row r="4" spans="1:51" s="8" customFormat="1" ht="15.75" customHeight="1">
      <c r="AY4" s="237"/>
    </row>
    <row r="5" spans="1:51" s="12" customFormat="1" ht="13.8"/>
    <row r="6" spans="1:51" s="7" customFormat="1" ht="68.25" customHeight="1">
      <c r="A6" s="303" t="s">
        <v>27</v>
      </c>
      <c r="B6" s="303" t="s">
        <v>18</v>
      </c>
      <c r="C6" s="303" t="s">
        <v>19</v>
      </c>
      <c r="D6" s="303"/>
      <c r="E6" s="284" t="s">
        <v>31</v>
      </c>
      <c r="F6" s="303" t="s">
        <v>60</v>
      </c>
      <c r="G6" s="303" t="s">
        <v>20</v>
      </c>
      <c r="H6" s="303" t="s">
        <v>58</v>
      </c>
      <c r="I6" s="303" t="s">
        <v>59</v>
      </c>
      <c r="J6" s="284" t="s">
        <v>57</v>
      </c>
      <c r="K6" s="284" t="s">
        <v>61</v>
      </c>
      <c r="L6" s="284" t="s">
        <v>67</v>
      </c>
      <c r="M6" s="284" t="s">
        <v>36</v>
      </c>
      <c r="N6" s="284" t="s">
        <v>37</v>
      </c>
      <c r="O6" s="303" t="s">
        <v>63</v>
      </c>
      <c r="P6" s="303" t="s">
        <v>64</v>
      </c>
      <c r="Q6" s="304" t="s">
        <v>65</v>
      </c>
      <c r="R6" s="304" t="s">
        <v>62</v>
      </c>
      <c r="S6" s="284" t="s">
        <v>32</v>
      </c>
      <c r="T6" s="281" t="s">
        <v>0</v>
      </c>
      <c r="U6" s="282"/>
      <c r="V6" s="282"/>
      <c r="W6" s="282"/>
      <c r="X6" s="281" t="s">
        <v>71</v>
      </c>
      <c r="Y6" s="282"/>
      <c r="Z6" s="282"/>
      <c r="AA6" s="283"/>
      <c r="AB6" s="281" t="s">
        <v>28</v>
      </c>
      <c r="AC6" s="282"/>
      <c r="AD6" s="282"/>
      <c r="AE6" s="282"/>
      <c r="AF6" s="282"/>
      <c r="AG6" s="282"/>
      <c r="AH6" s="282"/>
      <c r="AI6" s="282"/>
      <c r="AJ6" s="282"/>
      <c r="AK6" s="283"/>
      <c r="AL6" s="284" t="s">
        <v>70</v>
      </c>
      <c r="AM6" s="284" t="s">
        <v>38</v>
      </c>
      <c r="AN6" s="299" t="s">
        <v>39</v>
      </c>
      <c r="AO6" s="300"/>
      <c r="AP6" s="300"/>
      <c r="AQ6" s="300"/>
      <c r="AR6" s="300"/>
      <c r="AS6" s="300"/>
      <c r="AT6" s="300"/>
      <c r="AU6" s="300"/>
      <c r="AV6" s="301"/>
      <c r="AW6" s="302" t="s">
        <v>34</v>
      </c>
      <c r="AX6" s="3"/>
      <c r="AY6" s="236"/>
    </row>
    <row r="7" spans="1:51" s="7" customFormat="1" ht="53.25" customHeight="1">
      <c r="A7" s="303"/>
      <c r="B7" s="303"/>
      <c r="C7" s="303" t="s">
        <v>40</v>
      </c>
      <c r="D7" s="303" t="s">
        <v>41</v>
      </c>
      <c r="E7" s="298"/>
      <c r="F7" s="303"/>
      <c r="G7" s="303"/>
      <c r="H7" s="303"/>
      <c r="I7" s="303"/>
      <c r="J7" s="298"/>
      <c r="K7" s="298"/>
      <c r="L7" s="298"/>
      <c r="M7" s="298"/>
      <c r="N7" s="298"/>
      <c r="O7" s="303"/>
      <c r="P7" s="303"/>
      <c r="Q7" s="304"/>
      <c r="R7" s="304"/>
      <c r="S7" s="298"/>
      <c r="T7" s="303" t="s">
        <v>42</v>
      </c>
      <c r="U7" s="284" t="s">
        <v>35</v>
      </c>
      <c r="V7" s="305" t="s">
        <v>56</v>
      </c>
      <c r="W7" s="305" t="s">
        <v>55</v>
      </c>
      <c r="X7" s="284" t="s">
        <v>72</v>
      </c>
      <c r="Y7" s="284" t="s">
        <v>33</v>
      </c>
      <c r="Z7" s="284" t="s">
        <v>68</v>
      </c>
      <c r="AA7" s="284" t="s">
        <v>69</v>
      </c>
      <c r="AB7" s="284" t="s">
        <v>25</v>
      </c>
      <c r="AC7" s="284" t="s">
        <v>26</v>
      </c>
      <c r="AD7" s="281" t="s">
        <v>21</v>
      </c>
      <c r="AE7" s="283"/>
      <c r="AF7" s="284" t="s">
        <v>30</v>
      </c>
      <c r="AG7" s="281" t="s">
        <v>22</v>
      </c>
      <c r="AH7" s="283"/>
      <c r="AI7" s="286" t="s">
        <v>52</v>
      </c>
      <c r="AJ7" s="284" t="s">
        <v>53</v>
      </c>
      <c r="AK7" s="288" t="s">
        <v>54</v>
      </c>
      <c r="AL7" s="298"/>
      <c r="AM7" s="298"/>
      <c r="AN7" s="279" t="s">
        <v>43</v>
      </c>
      <c r="AO7" s="279" t="s">
        <v>44</v>
      </c>
      <c r="AP7" s="279" t="s">
        <v>45</v>
      </c>
      <c r="AQ7" s="291" t="s">
        <v>46</v>
      </c>
      <c r="AR7" s="291" t="s">
        <v>47</v>
      </c>
      <c r="AS7" s="293" t="s">
        <v>48</v>
      </c>
      <c r="AT7" s="295" t="s">
        <v>49</v>
      </c>
      <c r="AU7" s="296"/>
      <c r="AV7" s="279" t="s">
        <v>66</v>
      </c>
      <c r="AW7" s="302"/>
      <c r="AX7" s="3"/>
      <c r="AY7" s="236"/>
    </row>
    <row r="8" spans="1:51" s="7" customFormat="1" ht="126.6" customHeight="1">
      <c r="A8" s="303"/>
      <c r="B8" s="303"/>
      <c r="C8" s="303"/>
      <c r="D8" s="303"/>
      <c r="E8" s="285"/>
      <c r="F8" s="303"/>
      <c r="G8" s="303"/>
      <c r="H8" s="303"/>
      <c r="I8" s="303"/>
      <c r="J8" s="285"/>
      <c r="K8" s="285"/>
      <c r="L8" s="285"/>
      <c r="M8" s="285"/>
      <c r="N8" s="285"/>
      <c r="O8" s="303"/>
      <c r="P8" s="303"/>
      <c r="Q8" s="304"/>
      <c r="R8" s="304"/>
      <c r="S8" s="285"/>
      <c r="T8" s="303"/>
      <c r="U8" s="285"/>
      <c r="V8" s="306"/>
      <c r="W8" s="306"/>
      <c r="X8" s="285"/>
      <c r="Y8" s="285"/>
      <c r="Z8" s="285"/>
      <c r="AA8" s="285"/>
      <c r="AB8" s="285"/>
      <c r="AC8" s="285"/>
      <c r="AD8" s="10" t="s">
        <v>29</v>
      </c>
      <c r="AE8" s="10" t="s">
        <v>24</v>
      </c>
      <c r="AF8" s="285"/>
      <c r="AG8" s="10" t="s">
        <v>23</v>
      </c>
      <c r="AH8" s="10" t="s">
        <v>24</v>
      </c>
      <c r="AI8" s="287"/>
      <c r="AJ8" s="285"/>
      <c r="AK8" s="289"/>
      <c r="AL8" s="285"/>
      <c r="AM8" s="285"/>
      <c r="AN8" s="280"/>
      <c r="AO8" s="280"/>
      <c r="AP8" s="280"/>
      <c r="AQ8" s="292"/>
      <c r="AR8" s="292"/>
      <c r="AS8" s="294"/>
      <c r="AT8" s="4" t="s">
        <v>50</v>
      </c>
      <c r="AU8" s="4" t="s">
        <v>51</v>
      </c>
      <c r="AV8" s="280"/>
      <c r="AW8" s="302"/>
      <c r="AX8" s="3"/>
      <c r="AY8" s="236"/>
    </row>
    <row r="9" spans="1:51" s="7" customFormat="1" ht="13.8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18</v>
      </c>
      <c r="S9" s="5">
        <v>19</v>
      </c>
      <c r="T9" s="5">
        <v>20</v>
      </c>
      <c r="U9" s="5">
        <v>21</v>
      </c>
      <c r="V9" s="5">
        <v>22</v>
      </c>
      <c r="W9" s="5">
        <v>23</v>
      </c>
      <c r="X9" s="5">
        <v>24</v>
      </c>
      <c r="Y9" s="5">
        <v>25</v>
      </c>
      <c r="Z9" s="5">
        <v>26</v>
      </c>
      <c r="AA9" s="5">
        <v>27</v>
      </c>
      <c r="AB9" s="5">
        <v>28</v>
      </c>
      <c r="AC9" s="5">
        <v>29</v>
      </c>
      <c r="AD9" s="5">
        <v>30</v>
      </c>
      <c r="AE9" s="5">
        <v>31</v>
      </c>
      <c r="AF9" s="5">
        <v>32</v>
      </c>
      <c r="AG9" s="5">
        <v>33</v>
      </c>
      <c r="AH9" s="5">
        <v>34</v>
      </c>
      <c r="AI9" s="5">
        <v>35</v>
      </c>
      <c r="AJ9" s="5">
        <v>36</v>
      </c>
      <c r="AK9" s="5">
        <v>37</v>
      </c>
      <c r="AL9" s="5">
        <v>38</v>
      </c>
      <c r="AM9" s="5">
        <v>39</v>
      </c>
      <c r="AN9" s="5">
        <v>40</v>
      </c>
      <c r="AO9" s="5">
        <v>41</v>
      </c>
      <c r="AP9" s="5">
        <v>42</v>
      </c>
      <c r="AQ9" s="5">
        <v>43</v>
      </c>
      <c r="AR9" s="5">
        <v>44</v>
      </c>
      <c r="AS9" s="5">
        <v>45</v>
      </c>
      <c r="AT9" s="5">
        <v>46</v>
      </c>
      <c r="AU9" s="5">
        <v>47</v>
      </c>
      <c r="AV9" s="5">
        <v>48</v>
      </c>
      <c r="AW9" s="5">
        <v>49</v>
      </c>
      <c r="AX9" s="6"/>
      <c r="AY9" s="6"/>
    </row>
    <row r="10" spans="1:51" s="159" customFormat="1" ht="165.6">
      <c r="A10" s="144" t="s">
        <v>139</v>
      </c>
      <c r="B10" s="144" t="s">
        <v>381</v>
      </c>
      <c r="C10" s="146" t="s">
        <v>75</v>
      </c>
      <c r="D10" s="147" t="s">
        <v>76</v>
      </c>
      <c r="E10" s="144" t="s">
        <v>537</v>
      </c>
      <c r="F10" s="144" t="s">
        <v>80</v>
      </c>
      <c r="G10" s="148" t="s">
        <v>156</v>
      </c>
      <c r="H10" s="146" t="s">
        <v>127</v>
      </c>
      <c r="I10" s="146" t="s">
        <v>127</v>
      </c>
      <c r="J10" s="144" t="s">
        <v>124</v>
      </c>
      <c r="K10" s="144"/>
      <c r="L10" s="144" t="s">
        <v>269</v>
      </c>
      <c r="M10" s="150" t="s">
        <v>107</v>
      </c>
      <c r="N10" s="144" t="s">
        <v>131</v>
      </c>
      <c r="O10" s="151">
        <f>P10/0.7</f>
        <v>4411.7762337552722</v>
      </c>
      <c r="P10" s="152">
        <v>3088.2433636286901</v>
      </c>
      <c r="Q10" s="153">
        <v>3088.24</v>
      </c>
      <c r="R10" s="151">
        <f>Q10*1.18</f>
        <v>3644.1231999999995</v>
      </c>
      <c r="S10" s="144" t="s">
        <v>104</v>
      </c>
      <c r="T10" s="146" t="s">
        <v>75</v>
      </c>
      <c r="U10" s="146" t="s">
        <v>92</v>
      </c>
      <c r="V10" s="163" t="s">
        <v>153</v>
      </c>
      <c r="W10" s="156">
        <f t="shared" ref="W10:W19" si="0">V10+45</f>
        <v>43164</v>
      </c>
      <c r="X10" s="146"/>
      <c r="Y10" s="146"/>
      <c r="Z10" s="146"/>
      <c r="AA10" s="146"/>
      <c r="AB10" s="146" t="str">
        <f>G10</f>
        <v>Выполнение СМР по Модернизации системы телемеханика и организация цифровых каналов связи на ПС 110 кВ «Сукпак»</v>
      </c>
      <c r="AC10" s="146"/>
      <c r="AD10" s="146">
        <v>876</v>
      </c>
      <c r="AE10" s="145" t="s">
        <v>166</v>
      </c>
      <c r="AF10" s="146">
        <v>1</v>
      </c>
      <c r="AG10" s="146">
        <v>93000000000</v>
      </c>
      <c r="AH10" s="146" t="s">
        <v>87</v>
      </c>
      <c r="AI10" s="155">
        <f t="shared" ref="AI10:AI12" si="1">W10+20</f>
        <v>43184</v>
      </c>
      <c r="AJ10" s="155">
        <f t="shared" ref="AJ10:AJ12" si="2">AI10</f>
        <v>43184</v>
      </c>
      <c r="AK10" s="155">
        <f>AJ10+120</f>
        <v>43304</v>
      </c>
      <c r="AL10" s="146">
        <v>2018</v>
      </c>
      <c r="AM10" s="146"/>
      <c r="AN10" s="146" t="s">
        <v>99</v>
      </c>
      <c r="AO10" s="157" t="s">
        <v>116</v>
      </c>
      <c r="AP10" s="158" t="s">
        <v>108</v>
      </c>
      <c r="AQ10" s="146"/>
      <c r="AR10" s="146">
        <v>2018</v>
      </c>
      <c r="AS10" s="146"/>
      <c r="AT10" s="146"/>
      <c r="AU10" s="146"/>
      <c r="AV10" s="146" t="s">
        <v>269</v>
      </c>
      <c r="AW10" s="146" t="s">
        <v>813</v>
      </c>
      <c r="AX10" s="146"/>
      <c r="AY10" s="159">
        <v>1</v>
      </c>
    </row>
    <row r="11" spans="1:51" s="120" customFormat="1" ht="217.5" customHeight="1">
      <c r="A11" s="115" t="s">
        <v>628</v>
      </c>
      <c r="B11" s="91" t="s">
        <v>382</v>
      </c>
      <c r="C11" s="91" t="s">
        <v>75</v>
      </c>
      <c r="D11" s="91" t="s">
        <v>76</v>
      </c>
      <c r="E11" s="91" t="s">
        <v>630</v>
      </c>
      <c r="F11" s="91">
        <v>1</v>
      </c>
      <c r="G11" s="91" t="s">
        <v>755</v>
      </c>
      <c r="H11" s="91" t="s">
        <v>127</v>
      </c>
      <c r="I11" s="91" t="s">
        <v>127</v>
      </c>
      <c r="J11" s="91">
        <v>2</v>
      </c>
      <c r="K11" s="91"/>
      <c r="L11" s="91" t="s">
        <v>269</v>
      </c>
      <c r="M11" s="124" t="s">
        <v>107</v>
      </c>
      <c r="N11" s="91" t="s">
        <v>131</v>
      </c>
      <c r="O11" s="116">
        <f>P11/0.7</f>
        <v>11087.417142857144</v>
      </c>
      <c r="P11" s="91">
        <v>7761.192</v>
      </c>
      <c r="Q11" s="91">
        <f>P11</f>
        <v>7761.192</v>
      </c>
      <c r="R11" s="116">
        <f>Q11*1.18</f>
        <v>9158.2065599999987</v>
      </c>
      <c r="S11" s="91" t="s">
        <v>104</v>
      </c>
      <c r="T11" s="91" t="s">
        <v>75</v>
      </c>
      <c r="U11" s="91" t="s">
        <v>92</v>
      </c>
      <c r="V11" s="117">
        <v>43280</v>
      </c>
      <c r="W11" s="117">
        <f>V11+45</f>
        <v>43325</v>
      </c>
      <c r="X11" s="91"/>
      <c r="Y11" s="91"/>
      <c r="Z11" s="91"/>
      <c r="AA11" s="91"/>
      <c r="AB11" s="91" t="str">
        <f>G11</f>
        <v>Выполнение СМР по созданию системы телемеханика и организация цифровых каналов связи на ПС 110 кВ "Элегест", "Сарыг-Сеп"</v>
      </c>
      <c r="AC11" s="107"/>
      <c r="AD11" s="91">
        <v>876</v>
      </c>
      <c r="AE11" s="91" t="s">
        <v>614</v>
      </c>
      <c r="AF11" s="91">
        <v>1</v>
      </c>
      <c r="AG11" s="118">
        <v>930000000</v>
      </c>
      <c r="AH11" s="91" t="s">
        <v>87</v>
      </c>
      <c r="AI11" s="117">
        <f>W11+20</f>
        <v>43345</v>
      </c>
      <c r="AJ11" s="117">
        <f>AI11</f>
        <v>43345</v>
      </c>
      <c r="AK11" s="117">
        <f>AJ11+120</f>
        <v>43465</v>
      </c>
      <c r="AL11" s="91">
        <v>2018</v>
      </c>
      <c r="AM11" s="91"/>
      <c r="AN11" s="91">
        <v>2018</v>
      </c>
      <c r="AO11" s="91" t="s">
        <v>753</v>
      </c>
      <c r="AP11" s="95" t="s">
        <v>754</v>
      </c>
      <c r="AQ11" s="91" t="s">
        <v>271</v>
      </c>
      <c r="AR11" s="91">
        <v>2018</v>
      </c>
      <c r="AS11" s="91" t="s">
        <v>271</v>
      </c>
      <c r="AT11" s="91" t="s">
        <v>271</v>
      </c>
      <c r="AU11" s="91" t="s">
        <v>271</v>
      </c>
      <c r="AV11" s="91" t="s">
        <v>168</v>
      </c>
      <c r="AW11" s="91" t="s">
        <v>747</v>
      </c>
      <c r="AY11" s="120">
        <v>2</v>
      </c>
    </row>
    <row r="12" spans="1:51" s="132" customFormat="1" ht="109.5" customHeight="1">
      <c r="A12" s="122" t="s">
        <v>139</v>
      </c>
      <c r="B12" s="122" t="s">
        <v>383</v>
      </c>
      <c r="C12" s="91" t="s">
        <v>75</v>
      </c>
      <c r="D12" s="115" t="s">
        <v>76</v>
      </c>
      <c r="E12" s="122" t="s">
        <v>541</v>
      </c>
      <c r="F12" s="122" t="s">
        <v>80</v>
      </c>
      <c r="G12" s="231" t="s">
        <v>540</v>
      </c>
      <c r="H12" s="91" t="s">
        <v>127</v>
      </c>
      <c r="I12" s="91" t="s">
        <v>127</v>
      </c>
      <c r="J12" s="122" t="s">
        <v>124</v>
      </c>
      <c r="K12" s="122"/>
      <c r="L12" s="122" t="s">
        <v>269</v>
      </c>
      <c r="M12" s="124" t="s">
        <v>107</v>
      </c>
      <c r="N12" s="122" t="s">
        <v>131</v>
      </c>
      <c r="O12" s="131">
        <f>P12/0.7</f>
        <v>137.22476621322772</v>
      </c>
      <c r="P12" s="232">
        <v>96.057336349259401</v>
      </c>
      <c r="Q12" s="233">
        <v>96.06</v>
      </c>
      <c r="R12" s="131">
        <f>Q12*1.18</f>
        <v>113.35079999999999</v>
      </c>
      <c r="S12" s="122" t="s">
        <v>104</v>
      </c>
      <c r="T12" s="91" t="s">
        <v>75</v>
      </c>
      <c r="U12" s="91" t="s">
        <v>92</v>
      </c>
      <c r="V12" s="90" t="s">
        <v>153</v>
      </c>
      <c r="W12" s="234">
        <f t="shared" si="0"/>
        <v>43164</v>
      </c>
      <c r="X12" s="91"/>
      <c r="Y12" s="91"/>
      <c r="Z12" s="91"/>
      <c r="AA12" s="91"/>
      <c r="AB12" s="91" t="str">
        <f>G12</f>
        <v>Выполнение ПИР по созданию системы телемеханика и организация цифровых каналов связи на ПС 110 кВ «Балгазын»</v>
      </c>
      <c r="AC12" s="91"/>
      <c r="AD12" s="91">
        <v>876</v>
      </c>
      <c r="AE12" s="87" t="s">
        <v>166</v>
      </c>
      <c r="AF12" s="91">
        <v>1</v>
      </c>
      <c r="AG12" s="91">
        <v>93000000000</v>
      </c>
      <c r="AH12" s="91" t="s">
        <v>87</v>
      </c>
      <c r="AI12" s="117">
        <f t="shared" si="1"/>
        <v>43184</v>
      </c>
      <c r="AJ12" s="117">
        <f t="shared" si="2"/>
        <v>43184</v>
      </c>
      <c r="AK12" s="117">
        <f>AJ12+120</f>
        <v>43304</v>
      </c>
      <c r="AL12" s="91">
        <v>2018</v>
      </c>
      <c r="AM12" s="91"/>
      <c r="AN12" s="91" t="s">
        <v>99</v>
      </c>
      <c r="AO12" s="235" t="s">
        <v>117</v>
      </c>
      <c r="AP12" s="119" t="s">
        <v>109</v>
      </c>
      <c r="AQ12" s="91"/>
      <c r="AR12" s="91">
        <v>2018</v>
      </c>
      <c r="AS12" s="91"/>
      <c r="AT12" s="91"/>
      <c r="AU12" s="91"/>
      <c r="AV12" s="91" t="s">
        <v>269</v>
      </c>
      <c r="AW12" s="146" t="s">
        <v>746</v>
      </c>
      <c r="AX12" s="91"/>
      <c r="AY12" s="132">
        <v>3</v>
      </c>
    </row>
    <row r="13" spans="1:51" s="159" customFormat="1" ht="66" customHeight="1">
      <c r="A13" s="146" t="s">
        <v>89</v>
      </c>
      <c r="B13" s="146" t="s">
        <v>542</v>
      </c>
      <c r="C13" s="91" t="s">
        <v>75</v>
      </c>
      <c r="D13" s="147" t="s">
        <v>76</v>
      </c>
      <c r="E13" s="146" t="s">
        <v>81</v>
      </c>
      <c r="F13" s="144" t="s">
        <v>80</v>
      </c>
      <c r="G13" s="144" t="s">
        <v>78</v>
      </c>
      <c r="H13" s="144" t="s">
        <v>84</v>
      </c>
      <c r="I13" s="144" t="s">
        <v>84</v>
      </c>
      <c r="J13" s="144" t="s">
        <v>80</v>
      </c>
      <c r="K13" s="144"/>
      <c r="L13" s="144" t="s">
        <v>269</v>
      </c>
      <c r="M13" s="146" t="s">
        <v>91</v>
      </c>
      <c r="N13" s="146" t="s">
        <v>82</v>
      </c>
      <c r="O13" s="151" t="e">
        <f t="shared" ref="O13:O28" si="3">P13/0.7</f>
        <v>#VALUE!</v>
      </c>
      <c r="P13" s="154" t="s">
        <v>88</v>
      </c>
      <c r="Q13" s="154">
        <v>5350.335</v>
      </c>
      <c r="R13" s="151">
        <f t="shared" ref="R13:R19" si="4">Q13*1.18</f>
        <v>6313.3953000000001</v>
      </c>
      <c r="S13" s="146" t="s">
        <v>104</v>
      </c>
      <c r="T13" s="146" t="s">
        <v>75</v>
      </c>
      <c r="U13" s="146" t="s">
        <v>92</v>
      </c>
      <c r="V13" s="155">
        <v>43115</v>
      </c>
      <c r="W13" s="156">
        <f t="shared" si="0"/>
        <v>43160</v>
      </c>
      <c r="X13" s="146"/>
      <c r="Y13" s="146"/>
      <c r="Z13" s="146"/>
      <c r="AA13" s="146"/>
      <c r="AB13" s="146" t="str">
        <f t="shared" ref="AB13:AB28" si="5">G13</f>
        <v>Поставка провода СИП</v>
      </c>
      <c r="AC13" s="146" t="s">
        <v>155</v>
      </c>
      <c r="AD13" s="147" t="s">
        <v>324</v>
      </c>
      <c r="AE13" s="146" t="s">
        <v>96</v>
      </c>
      <c r="AF13" s="146">
        <v>33500</v>
      </c>
      <c r="AG13" s="146">
        <v>93000000000</v>
      </c>
      <c r="AH13" s="146" t="s">
        <v>87</v>
      </c>
      <c r="AI13" s="155">
        <f t="shared" ref="AI13:AI28" si="6">W13+20</f>
        <v>43180</v>
      </c>
      <c r="AJ13" s="155">
        <f t="shared" ref="AJ13:AJ28" si="7">AI13</f>
        <v>43180</v>
      </c>
      <c r="AK13" s="155">
        <f t="shared" ref="AK13:AK14" si="8">AJ13+30</f>
        <v>43210</v>
      </c>
      <c r="AL13" s="146">
        <v>2018</v>
      </c>
      <c r="AM13" s="146"/>
      <c r="AN13" s="146" t="s">
        <v>99</v>
      </c>
      <c r="AO13" s="157" t="s">
        <v>133</v>
      </c>
      <c r="AP13" s="158" t="s">
        <v>132</v>
      </c>
      <c r="AQ13" s="146"/>
      <c r="AR13" s="146">
        <v>2018</v>
      </c>
      <c r="AS13" s="146"/>
      <c r="AT13" s="146"/>
      <c r="AU13" s="146">
        <v>20.97</v>
      </c>
      <c r="AV13" s="146" t="s">
        <v>154</v>
      </c>
      <c r="AW13" s="146" t="s">
        <v>638</v>
      </c>
      <c r="AX13" s="91"/>
      <c r="AY13" s="159">
        <v>4</v>
      </c>
    </row>
    <row r="14" spans="1:51" s="159" customFormat="1" ht="48.75" customHeight="1">
      <c r="A14" s="146" t="s">
        <v>89</v>
      </c>
      <c r="B14" s="146" t="s">
        <v>543</v>
      </c>
      <c r="C14" s="91" t="s">
        <v>75</v>
      </c>
      <c r="D14" s="147" t="s">
        <v>76</v>
      </c>
      <c r="E14" s="146" t="s">
        <v>81</v>
      </c>
      <c r="F14" s="144" t="s">
        <v>80</v>
      </c>
      <c r="G14" s="144" t="s">
        <v>79</v>
      </c>
      <c r="H14" s="144" t="s">
        <v>85</v>
      </c>
      <c r="I14" s="144" t="s">
        <v>86</v>
      </c>
      <c r="J14" s="144" t="s">
        <v>80</v>
      </c>
      <c r="K14" s="144"/>
      <c r="L14" s="144" t="s">
        <v>269</v>
      </c>
      <c r="M14" s="146" t="s">
        <v>91</v>
      </c>
      <c r="N14" s="146" t="s">
        <v>82</v>
      </c>
      <c r="O14" s="151">
        <f t="shared" si="3"/>
        <v>5891.0671428571441</v>
      </c>
      <c r="P14" s="154">
        <v>4123.7470000000003</v>
      </c>
      <c r="Q14" s="154">
        <v>4123.75</v>
      </c>
      <c r="R14" s="151">
        <f t="shared" si="4"/>
        <v>4866.0249999999996</v>
      </c>
      <c r="S14" s="146" t="s">
        <v>90</v>
      </c>
      <c r="T14" s="146" t="s">
        <v>75</v>
      </c>
      <c r="U14" s="146" t="s">
        <v>92</v>
      </c>
      <c r="V14" s="155">
        <v>43115</v>
      </c>
      <c r="W14" s="156">
        <f t="shared" si="0"/>
        <v>43160</v>
      </c>
      <c r="X14" s="146"/>
      <c r="Y14" s="146"/>
      <c r="Z14" s="146"/>
      <c r="AA14" s="146"/>
      <c r="AB14" s="146" t="str">
        <f t="shared" si="5"/>
        <v>Поставка стоек СВ</v>
      </c>
      <c r="AC14" s="146" t="s">
        <v>155</v>
      </c>
      <c r="AD14" s="146">
        <v>796</v>
      </c>
      <c r="AE14" s="146" t="s">
        <v>93</v>
      </c>
      <c r="AF14" s="146">
        <v>472</v>
      </c>
      <c r="AG14" s="146">
        <v>93000000000</v>
      </c>
      <c r="AH14" s="146" t="s">
        <v>87</v>
      </c>
      <c r="AI14" s="155">
        <f t="shared" si="6"/>
        <v>43180</v>
      </c>
      <c r="AJ14" s="155">
        <f t="shared" si="7"/>
        <v>43180</v>
      </c>
      <c r="AK14" s="155">
        <f t="shared" si="8"/>
        <v>43210</v>
      </c>
      <c r="AL14" s="146">
        <v>2018</v>
      </c>
      <c r="AM14" s="146"/>
      <c r="AN14" s="146" t="s">
        <v>99</v>
      </c>
      <c r="AO14" s="157" t="s">
        <v>133</v>
      </c>
      <c r="AP14" s="158" t="s">
        <v>132</v>
      </c>
      <c r="AQ14" s="146"/>
      <c r="AR14" s="146">
        <v>2018</v>
      </c>
      <c r="AS14" s="146"/>
      <c r="AT14" s="146"/>
      <c r="AU14" s="146"/>
      <c r="AV14" s="146" t="s">
        <v>154</v>
      </c>
      <c r="AW14" s="146" t="s">
        <v>638</v>
      </c>
      <c r="AX14" s="91"/>
      <c r="AY14" s="159">
        <v>5</v>
      </c>
    </row>
    <row r="15" spans="1:51" s="120" customFormat="1" ht="244.5" customHeight="1">
      <c r="A15" s="115" t="s">
        <v>580</v>
      </c>
      <c r="B15" s="91" t="s">
        <v>544</v>
      </c>
      <c r="C15" s="91" t="s">
        <v>75</v>
      </c>
      <c r="D15" s="91" t="s">
        <v>76</v>
      </c>
      <c r="E15" s="91" t="s">
        <v>81</v>
      </c>
      <c r="F15" s="91">
        <v>1</v>
      </c>
      <c r="G15" s="91" t="s">
        <v>587</v>
      </c>
      <c r="H15" s="115" t="s">
        <v>151</v>
      </c>
      <c r="I15" s="115" t="s">
        <v>151</v>
      </c>
      <c r="J15" s="91">
        <v>1</v>
      </c>
      <c r="K15" s="91"/>
      <c r="L15" s="122" t="s">
        <v>269</v>
      </c>
      <c r="M15" s="124" t="s">
        <v>107</v>
      </c>
      <c r="N15" s="91" t="s">
        <v>583</v>
      </c>
      <c r="O15" s="116">
        <f>P15/0.7</f>
        <v>245.65142857142857</v>
      </c>
      <c r="P15" s="91">
        <v>171.95599999999999</v>
      </c>
      <c r="Q15" s="91">
        <f>P15</f>
        <v>171.95599999999999</v>
      </c>
      <c r="R15" s="116">
        <f>Q15*1.18</f>
        <v>202.90807999999998</v>
      </c>
      <c r="S15" s="91" t="s">
        <v>90</v>
      </c>
      <c r="T15" s="91" t="s">
        <v>75</v>
      </c>
      <c r="U15" s="91" t="s">
        <v>92</v>
      </c>
      <c r="V15" s="117">
        <v>43112</v>
      </c>
      <c r="W15" s="117">
        <f>V15+45</f>
        <v>43157</v>
      </c>
      <c r="X15" s="91"/>
      <c r="Y15" s="91"/>
      <c r="Z15" s="91"/>
      <c r="AA15" s="91"/>
      <c r="AB15" s="91" t="str">
        <f>G15</f>
        <v xml:space="preserve">Поставка автомобильного двухстоечного подъемника ПГА-5000                   </v>
      </c>
      <c r="AC15" s="107"/>
      <c r="AD15" s="91">
        <v>796</v>
      </c>
      <c r="AE15" s="91" t="s">
        <v>584</v>
      </c>
      <c r="AF15" s="91">
        <v>1</v>
      </c>
      <c r="AG15" s="118">
        <v>930000000</v>
      </c>
      <c r="AH15" s="91" t="s">
        <v>87</v>
      </c>
      <c r="AI15" s="117">
        <f>W15+20</f>
        <v>43177</v>
      </c>
      <c r="AJ15" s="117">
        <f>AI15</f>
        <v>43177</v>
      </c>
      <c r="AK15" s="117">
        <f t="shared" ref="AK15:AK21" si="9">AJ15+30</f>
        <v>43207</v>
      </c>
      <c r="AL15" s="91">
        <v>2018</v>
      </c>
      <c r="AM15" s="91"/>
      <c r="AN15" s="91" t="s">
        <v>99</v>
      </c>
      <c r="AO15" s="91" t="s">
        <v>100</v>
      </c>
      <c r="AP15" s="119" t="s">
        <v>135</v>
      </c>
      <c r="AQ15" s="91" t="s">
        <v>271</v>
      </c>
      <c r="AR15" s="91">
        <v>2018</v>
      </c>
      <c r="AS15" s="91" t="s">
        <v>271</v>
      </c>
      <c r="AT15" s="91" t="s">
        <v>271</v>
      </c>
      <c r="AU15" s="91" t="s">
        <v>271</v>
      </c>
      <c r="AV15" s="91" t="s">
        <v>269</v>
      </c>
      <c r="AW15" s="87" t="s">
        <v>573</v>
      </c>
      <c r="AY15" s="121">
        <v>6</v>
      </c>
    </row>
    <row r="16" spans="1:51" s="120" customFormat="1" ht="82.2" customHeight="1">
      <c r="A16" s="115" t="s">
        <v>580</v>
      </c>
      <c r="B16" s="91" t="s">
        <v>545</v>
      </c>
      <c r="C16" s="91" t="s">
        <v>75</v>
      </c>
      <c r="D16" s="91" t="s">
        <v>76</v>
      </c>
      <c r="E16" s="91" t="s">
        <v>103</v>
      </c>
      <c r="F16" s="91">
        <v>1</v>
      </c>
      <c r="G16" s="91" t="s">
        <v>586</v>
      </c>
      <c r="H16" s="115" t="s">
        <v>150</v>
      </c>
      <c r="I16" s="115" t="s">
        <v>150</v>
      </c>
      <c r="J16" s="91">
        <v>1</v>
      </c>
      <c r="K16" s="91"/>
      <c r="L16" s="122" t="s">
        <v>269</v>
      </c>
      <c r="M16" s="124" t="s">
        <v>107</v>
      </c>
      <c r="N16" s="91" t="s">
        <v>583</v>
      </c>
      <c r="O16" s="116">
        <f>P16/0.7</f>
        <v>742.12714285714299</v>
      </c>
      <c r="P16" s="91">
        <v>519.48900000000003</v>
      </c>
      <c r="Q16" s="91">
        <f>P16</f>
        <v>519.48900000000003</v>
      </c>
      <c r="R16" s="116">
        <f>Q16*1.18</f>
        <v>612.99702000000002</v>
      </c>
      <c r="S16" s="91" t="s">
        <v>90</v>
      </c>
      <c r="T16" s="91" t="s">
        <v>75</v>
      </c>
      <c r="U16" s="91" t="s">
        <v>92</v>
      </c>
      <c r="V16" s="117">
        <v>43112</v>
      </c>
      <c r="W16" s="117">
        <f>V16+45</f>
        <v>43157</v>
      </c>
      <c r="X16" s="91"/>
      <c r="Y16" s="91"/>
      <c r="Z16" s="91"/>
      <c r="AA16" s="91"/>
      <c r="AB16" s="91" t="str">
        <f>G16</f>
        <v xml:space="preserve">Поставка спирального компрессора                  </v>
      </c>
      <c r="AC16" s="107"/>
      <c r="AD16" s="91">
        <v>796</v>
      </c>
      <c r="AE16" s="91" t="s">
        <v>584</v>
      </c>
      <c r="AF16" s="91">
        <v>2</v>
      </c>
      <c r="AG16" s="118">
        <v>930000000</v>
      </c>
      <c r="AH16" s="91" t="s">
        <v>87</v>
      </c>
      <c r="AI16" s="117">
        <f>W16+20</f>
        <v>43177</v>
      </c>
      <c r="AJ16" s="117">
        <f>AI16</f>
        <v>43177</v>
      </c>
      <c r="AK16" s="117">
        <f t="shared" si="9"/>
        <v>43207</v>
      </c>
      <c r="AL16" s="91">
        <v>2018</v>
      </c>
      <c r="AM16" s="91"/>
      <c r="AN16" s="91" t="s">
        <v>99</v>
      </c>
      <c r="AO16" s="91" t="s">
        <v>101</v>
      </c>
      <c r="AP16" s="119" t="s">
        <v>136</v>
      </c>
      <c r="AQ16" s="91" t="s">
        <v>271</v>
      </c>
      <c r="AR16" s="91">
        <v>2018</v>
      </c>
      <c r="AS16" s="91" t="s">
        <v>271</v>
      </c>
      <c r="AT16" s="91" t="s">
        <v>271</v>
      </c>
      <c r="AU16" s="91" t="s">
        <v>271</v>
      </c>
      <c r="AV16" s="91" t="s">
        <v>269</v>
      </c>
      <c r="AW16" s="87" t="s">
        <v>573</v>
      </c>
      <c r="AY16" s="121">
        <v>7</v>
      </c>
    </row>
    <row r="17" spans="1:51" s="120" customFormat="1" ht="217.5" customHeight="1">
      <c r="A17" s="115" t="s">
        <v>580</v>
      </c>
      <c r="B17" s="91" t="s">
        <v>546</v>
      </c>
      <c r="C17" s="91" t="s">
        <v>75</v>
      </c>
      <c r="D17" s="91" t="s">
        <v>76</v>
      </c>
      <c r="E17" s="91" t="s">
        <v>103</v>
      </c>
      <c r="F17" s="91">
        <v>1</v>
      </c>
      <c r="G17" s="91" t="s">
        <v>605</v>
      </c>
      <c r="H17" s="122" t="s">
        <v>148</v>
      </c>
      <c r="I17" s="122" t="s">
        <v>149</v>
      </c>
      <c r="J17" s="91">
        <v>1</v>
      </c>
      <c r="K17" s="91"/>
      <c r="L17" s="91" t="s">
        <v>269</v>
      </c>
      <c r="M17" s="124" t="s">
        <v>107</v>
      </c>
      <c r="N17" s="91" t="s">
        <v>583</v>
      </c>
      <c r="O17" s="116">
        <f>P17/0.7</f>
        <v>3546.0571428571429</v>
      </c>
      <c r="P17" s="91">
        <v>2482.2399999999998</v>
      </c>
      <c r="Q17" s="91">
        <f>P17</f>
        <v>2482.2399999999998</v>
      </c>
      <c r="R17" s="116">
        <f>Q17*1.18</f>
        <v>2929.0431999999996</v>
      </c>
      <c r="S17" s="91" t="s">
        <v>90</v>
      </c>
      <c r="T17" s="91" t="s">
        <v>75</v>
      </c>
      <c r="U17" s="91" t="s">
        <v>92</v>
      </c>
      <c r="V17" s="117">
        <v>43112</v>
      </c>
      <c r="W17" s="117">
        <f>V17+45</f>
        <v>43157</v>
      </c>
      <c r="X17" s="91"/>
      <c r="Y17" s="91"/>
      <c r="Z17" s="91"/>
      <c r="AA17" s="91"/>
      <c r="AB17" s="91" t="str">
        <f>G17</f>
        <v>Поставка УАЗ-390995-480-04</v>
      </c>
      <c r="AC17" s="107"/>
      <c r="AD17" s="91">
        <v>796</v>
      </c>
      <c r="AE17" s="91" t="s">
        <v>584</v>
      </c>
      <c r="AF17" s="91">
        <v>4</v>
      </c>
      <c r="AG17" s="118">
        <v>930000000</v>
      </c>
      <c r="AH17" s="91" t="s">
        <v>87</v>
      </c>
      <c r="AI17" s="117">
        <f>W17+20</f>
        <v>43177</v>
      </c>
      <c r="AJ17" s="117">
        <f>AI17</f>
        <v>43177</v>
      </c>
      <c r="AK17" s="117">
        <f>AJ17+30</f>
        <v>43207</v>
      </c>
      <c r="AL17" s="91">
        <v>2018</v>
      </c>
      <c r="AM17" s="91"/>
      <c r="AN17" s="91">
        <v>2018</v>
      </c>
      <c r="AO17" s="91" t="s">
        <v>102</v>
      </c>
      <c r="AP17" s="123" t="s">
        <v>606</v>
      </c>
      <c r="AQ17" s="91" t="s">
        <v>271</v>
      </c>
      <c r="AR17" s="91">
        <v>2018</v>
      </c>
      <c r="AS17" s="91" t="s">
        <v>271</v>
      </c>
      <c r="AT17" s="91" t="s">
        <v>271</v>
      </c>
      <c r="AU17" s="91" t="s">
        <v>271</v>
      </c>
      <c r="AV17" s="91" t="s">
        <v>269</v>
      </c>
      <c r="AW17" s="87" t="s">
        <v>608</v>
      </c>
      <c r="AY17" s="121">
        <v>8</v>
      </c>
    </row>
    <row r="18" spans="1:51" s="120" customFormat="1" ht="217.5" customHeight="1">
      <c r="A18" s="115" t="s">
        <v>580</v>
      </c>
      <c r="B18" s="91" t="s">
        <v>547</v>
      </c>
      <c r="C18" s="91" t="s">
        <v>75</v>
      </c>
      <c r="D18" s="91" t="s">
        <v>76</v>
      </c>
      <c r="E18" s="91" t="s">
        <v>103</v>
      </c>
      <c r="F18" s="91">
        <v>1</v>
      </c>
      <c r="G18" s="91" t="s">
        <v>636</v>
      </c>
      <c r="H18" s="122" t="s">
        <v>148</v>
      </c>
      <c r="I18" s="122" t="s">
        <v>149</v>
      </c>
      <c r="J18" s="91">
        <v>1</v>
      </c>
      <c r="K18" s="91"/>
      <c r="L18" s="91" t="s">
        <v>269</v>
      </c>
      <c r="M18" s="91" t="s">
        <v>582</v>
      </c>
      <c r="N18" s="91" t="s">
        <v>583</v>
      </c>
      <c r="O18" s="116">
        <f>P18/0.7</f>
        <v>2554.7814285714285</v>
      </c>
      <c r="P18" s="91">
        <v>1788.347</v>
      </c>
      <c r="Q18" s="91">
        <f>P18</f>
        <v>1788.347</v>
      </c>
      <c r="R18" s="116">
        <f>Q18*1.18</f>
        <v>2110.24946</v>
      </c>
      <c r="S18" s="91" t="s">
        <v>90</v>
      </c>
      <c r="T18" s="91" t="s">
        <v>75</v>
      </c>
      <c r="U18" s="91" t="s">
        <v>613</v>
      </c>
      <c r="V18" s="117">
        <v>43153</v>
      </c>
      <c r="W18" s="117">
        <f>V18+45</f>
        <v>43198</v>
      </c>
      <c r="X18" s="91"/>
      <c r="Y18" s="91"/>
      <c r="Z18" s="91"/>
      <c r="AA18" s="91"/>
      <c r="AB18" s="91" t="str">
        <f>G18</f>
        <v>Поставка УАЗ Патриот</v>
      </c>
      <c r="AC18" s="107"/>
      <c r="AD18" s="91">
        <v>796</v>
      </c>
      <c r="AE18" s="91" t="s">
        <v>584</v>
      </c>
      <c r="AF18" s="91">
        <v>2</v>
      </c>
      <c r="AG18" s="118">
        <v>930000000</v>
      </c>
      <c r="AH18" s="91" t="s">
        <v>87</v>
      </c>
      <c r="AI18" s="117">
        <f>W18+20</f>
        <v>43218</v>
      </c>
      <c r="AJ18" s="117">
        <f>AI18</f>
        <v>43218</v>
      </c>
      <c r="AK18" s="117">
        <f>AJ18+30</f>
        <v>43248</v>
      </c>
      <c r="AL18" s="91">
        <v>2018</v>
      </c>
      <c r="AM18" s="91"/>
      <c r="AN18" s="91">
        <v>2018</v>
      </c>
      <c r="AO18" s="91" t="s">
        <v>102</v>
      </c>
      <c r="AP18" s="123" t="s">
        <v>606</v>
      </c>
      <c r="AQ18" s="91" t="s">
        <v>271</v>
      </c>
      <c r="AR18" s="91">
        <v>2018</v>
      </c>
      <c r="AS18" s="91" t="s">
        <v>271</v>
      </c>
      <c r="AT18" s="91" t="s">
        <v>271</v>
      </c>
      <c r="AU18" s="91" t="s">
        <v>271</v>
      </c>
      <c r="AV18" s="91" t="s">
        <v>269</v>
      </c>
      <c r="AW18" s="87" t="s">
        <v>637</v>
      </c>
      <c r="AY18" s="121">
        <v>9</v>
      </c>
    </row>
    <row r="19" spans="1:51" s="159" customFormat="1" ht="68.25" customHeight="1">
      <c r="A19" s="146" t="s">
        <v>89</v>
      </c>
      <c r="B19" s="146" t="s">
        <v>548</v>
      </c>
      <c r="C19" s="91" t="s">
        <v>75</v>
      </c>
      <c r="D19" s="147" t="s">
        <v>76</v>
      </c>
      <c r="E19" s="144" t="s">
        <v>103</v>
      </c>
      <c r="F19" s="144" t="s">
        <v>80</v>
      </c>
      <c r="G19" s="204" t="s">
        <v>268</v>
      </c>
      <c r="H19" s="144" t="s">
        <v>148</v>
      </c>
      <c r="I19" s="144" t="s">
        <v>147</v>
      </c>
      <c r="J19" s="144" t="s">
        <v>80</v>
      </c>
      <c r="K19" s="144"/>
      <c r="L19" s="144" t="s">
        <v>269</v>
      </c>
      <c r="M19" s="150" t="s">
        <v>107</v>
      </c>
      <c r="N19" s="146" t="s">
        <v>106</v>
      </c>
      <c r="O19" s="151">
        <f t="shared" si="3"/>
        <v>3082.4960532687655</v>
      </c>
      <c r="P19" s="205">
        <v>2157.7472372881357</v>
      </c>
      <c r="Q19" s="206">
        <v>2157.7472372881357</v>
      </c>
      <c r="R19" s="151">
        <f t="shared" si="4"/>
        <v>2546.14174</v>
      </c>
      <c r="S19" s="144" t="s">
        <v>90</v>
      </c>
      <c r="T19" s="146" t="s">
        <v>75</v>
      </c>
      <c r="U19" s="146" t="s">
        <v>92</v>
      </c>
      <c r="V19" s="163" t="s">
        <v>152</v>
      </c>
      <c r="W19" s="156">
        <f t="shared" si="0"/>
        <v>43122</v>
      </c>
      <c r="X19" s="146"/>
      <c r="Y19" s="146"/>
      <c r="Z19" s="146"/>
      <c r="AA19" s="146"/>
      <c r="AB19" s="146" t="str">
        <f t="shared" si="5"/>
        <v>Поставка ПАЗ-4234</v>
      </c>
      <c r="AC19" s="146"/>
      <c r="AD19" s="146">
        <v>796</v>
      </c>
      <c r="AE19" s="146" t="s">
        <v>93</v>
      </c>
      <c r="AF19" s="207">
        <v>1</v>
      </c>
      <c r="AG19" s="146">
        <v>93000000000</v>
      </c>
      <c r="AH19" s="146" t="s">
        <v>87</v>
      </c>
      <c r="AI19" s="155">
        <f t="shared" si="6"/>
        <v>43142</v>
      </c>
      <c r="AJ19" s="155">
        <f t="shared" si="7"/>
        <v>43142</v>
      </c>
      <c r="AK19" s="155">
        <f t="shared" si="9"/>
        <v>43172</v>
      </c>
      <c r="AL19" s="146">
        <v>2018</v>
      </c>
      <c r="AM19" s="146"/>
      <c r="AN19" s="146" t="s">
        <v>99</v>
      </c>
      <c r="AO19" s="146" t="s">
        <v>102</v>
      </c>
      <c r="AP19" s="158" t="s">
        <v>137</v>
      </c>
      <c r="AQ19" s="146"/>
      <c r="AR19" s="146">
        <v>2018</v>
      </c>
      <c r="AS19" s="146"/>
      <c r="AT19" s="146"/>
      <c r="AU19" s="146"/>
      <c r="AV19" s="146" t="s">
        <v>269</v>
      </c>
      <c r="AW19" s="146" t="s">
        <v>638</v>
      </c>
      <c r="AX19" s="91"/>
      <c r="AY19" s="159">
        <v>10</v>
      </c>
    </row>
    <row r="20" spans="1:51" s="120" customFormat="1" ht="217.5" customHeight="1">
      <c r="A20" s="115" t="s">
        <v>580</v>
      </c>
      <c r="B20" s="91" t="s">
        <v>549</v>
      </c>
      <c r="C20" s="91" t="s">
        <v>75</v>
      </c>
      <c r="D20" s="91" t="s">
        <v>76</v>
      </c>
      <c r="E20" s="91" t="s">
        <v>81</v>
      </c>
      <c r="F20" s="91">
        <v>1</v>
      </c>
      <c r="G20" s="91" t="s">
        <v>585</v>
      </c>
      <c r="H20" s="115" t="s">
        <v>130</v>
      </c>
      <c r="I20" s="115" t="s">
        <v>130</v>
      </c>
      <c r="J20" s="91">
        <v>2</v>
      </c>
      <c r="K20" s="91"/>
      <c r="L20" s="122" t="s">
        <v>269</v>
      </c>
      <c r="M20" s="91" t="s">
        <v>582</v>
      </c>
      <c r="N20" s="91" t="s">
        <v>583</v>
      </c>
      <c r="O20" s="116">
        <f>P20/0.7</f>
        <v>4515.8957142857143</v>
      </c>
      <c r="P20" s="91">
        <v>3161.127</v>
      </c>
      <c r="Q20" s="91">
        <f>P20</f>
        <v>3161.127</v>
      </c>
      <c r="R20" s="116">
        <f>Q20*1.18</f>
        <v>3730.1298599999996</v>
      </c>
      <c r="S20" s="91" t="s">
        <v>90</v>
      </c>
      <c r="T20" s="91" t="s">
        <v>75</v>
      </c>
      <c r="U20" s="91" t="s">
        <v>92</v>
      </c>
      <c r="V20" s="117">
        <v>43112</v>
      </c>
      <c r="W20" s="117">
        <f>V20+45</f>
        <v>43157</v>
      </c>
      <c r="X20" s="91"/>
      <c r="Y20" s="91"/>
      <c r="Z20" s="91"/>
      <c r="AA20" s="91"/>
      <c r="AB20" s="91" t="str">
        <f>G20</f>
        <v xml:space="preserve">Поставка устройства Дуговой защиты "ОВОД-МД"                 </v>
      </c>
      <c r="AC20" s="107"/>
      <c r="AD20" s="91">
        <v>796</v>
      </c>
      <c r="AE20" s="91" t="s">
        <v>584</v>
      </c>
      <c r="AF20" s="91">
        <v>19</v>
      </c>
      <c r="AG20" s="118">
        <v>930000000</v>
      </c>
      <c r="AH20" s="91" t="s">
        <v>87</v>
      </c>
      <c r="AI20" s="117">
        <f>W20+20</f>
        <v>43177</v>
      </c>
      <c r="AJ20" s="117">
        <f>AI20</f>
        <v>43177</v>
      </c>
      <c r="AK20" s="117">
        <f t="shared" si="9"/>
        <v>43207</v>
      </c>
      <c r="AL20" s="91">
        <v>2018</v>
      </c>
      <c r="AM20" s="91"/>
      <c r="AN20" s="91" t="s">
        <v>99</v>
      </c>
      <c r="AO20" s="91" t="s">
        <v>105</v>
      </c>
      <c r="AP20" s="119" t="s">
        <v>138</v>
      </c>
      <c r="AQ20" s="91" t="s">
        <v>271</v>
      </c>
      <c r="AR20" s="91">
        <v>2018</v>
      </c>
      <c r="AS20" s="91" t="s">
        <v>271</v>
      </c>
      <c r="AT20" s="91" t="s">
        <v>271</v>
      </c>
      <c r="AU20" s="91" t="s">
        <v>271</v>
      </c>
      <c r="AV20" s="91" t="s">
        <v>269</v>
      </c>
      <c r="AW20" s="87" t="s">
        <v>573</v>
      </c>
      <c r="AY20" s="28">
        <v>11</v>
      </c>
    </row>
    <row r="21" spans="1:51" s="120" customFormat="1" ht="116.4" customHeight="1">
      <c r="A21" s="115" t="s">
        <v>580</v>
      </c>
      <c r="B21" s="91" t="s">
        <v>550</v>
      </c>
      <c r="C21" s="91" t="s">
        <v>75</v>
      </c>
      <c r="D21" s="91" t="s">
        <v>76</v>
      </c>
      <c r="E21" s="91" t="s">
        <v>81</v>
      </c>
      <c r="F21" s="91">
        <v>1</v>
      </c>
      <c r="G21" s="91" t="s">
        <v>581</v>
      </c>
      <c r="H21" s="115" t="s">
        <v>128</v>
      </c>
      <c r="I21" s="115" t="s">
        <v>129</v>
      </c>
      <c r="J21" s="91">
        <v>1</v>
      </c>
      <c r="K21" s="91"/>
      <c r="L21" s="122" t="s">
        <v>269</v>
      </c>
      <c r="M21" s="91" t="s">
        <v>582</v>
      </c>
      <c r="N21" s="91" t="s">
        <v>583</v>
      </c>
      <c r="O21" s="116">
        <f>P21/0.7</f>
        <v>191.28285714285715</v>
      </c>
      <c r="P21" s="91">
        <v>133.898</v>
      </c>
      <c r="Q21" s="91">
        <f>P21</f>
        <v>133.898</v>
      </c>
      <c r="R21" s="116">
        <f>Q21*1.18</f>
        <v>157.99964</v>
      </c>
      <c r="S21" s="91" t="s">
        <v>104</v>
      </c>
      <c r="T21" s="91" t="s">
        <v>75</v>
      </c>
      <c r="U21" s="91" t="s">
        <v>92</v>
      </c>
      <c r="V21" s="117">
        <v>43112</v>
      </c>
      <c r="W21" s="117">
        <f>V21+45</f>
        <v>43157</v>
      </c>
      <c r="X21" s="91"/>
      <c r="Y21" s="91"/>
      <c r="Z21" s="91"/>
      <c r="AA21" s="91"/>
      <c r="AB21" s="91" t="str">
        <f>G21</f>
        <v xml:space="preserve">Поставка устройства «Сириус-2ОМП»                    </v>
      </c>
      <c r="AC21" s="107"/>
      <c r="AD21" s="91">
        <v>796</v>
      </c>
      <c r="AE21" s="91" t="s">
        <v>584</v>
      </c>
      <c r="AF21" s="91">
        <v>2</v>
      </c>
      <c r="AG21" s="118">
        <v>930000000</v>
      </c>
      <c r="AH21" s="91" t="s">
        <v>87</v>
      </c>
      <c r="AI21" s="117">
        <f>W21+20</f>
        <v>43177</v>
      </c>
      <c r="AJ21" s="117">
        <f>AI21</f>
        <v>43177</v>
      </c>
      <c r="AK21" s="117">
        <f t="shared" si="9"/>
        <v>43207</v>
      </c>
      <c r="AL21" s="91">
        <v>2018</v>
      </c>
      <c r="AM21" s="91"/>
      <c r="AN21" s="91" t="s">
        <v>99</v>
      </c>
      <c r="AO21" s="91" t="s">
        <v>105</v>
      </c>
      <c r="AP21" s="119" t="s">
        <v>138</v>
      </c>
      <c r="AQ21" s="91" t="s">
        <v>271</v>
      </c>
      <c r="AR21" s="91">
        <v>2018</v>
      </c>
      <c r="AS21" s="91" t="s">
        <v>271</v>
      </c>
      <c r="AT21" s="91" t="s">
        <v>271</v>
      </c>
      <c r="AU21" s="91" t="s">
        <v>271</v>
      </c>
      <c r="AV21" s="91" t="s">
        <v>269</v>
      </c>
      <c r="AW21" s="87" t="s">
        <v>573</v>
      </c>
      <c r="AY21" s="28">
        <v>12</v>
      </c>
    </row>
    <row r="22" spans="1:51" s="160" customFormat="1" ht="81.75" customHeight="1">
      <c r="A22" s="144" t="s">
        <v>134</v>
      </c>
      <c r="B22" s="145" t="s">
        <v>384</v>
      </c>
      <c r="C22" s="146" t="s">
        <v>75</v>
      </c>
      <c r="D22" s="147" t="s">
        <v>76</v>
      </c>
      <c r="E22" s="144" t="s">
        <v>538</v>
      </c>
      <c r="F22" s="144" t="s">
        <v>80</v>
      </c>
      <c r="G22" s="148" t="s">
        <v>140</v>
      </c>
      <c r="H22" s="149" t="s">
        <v>125</v>
      </c>
      <c r="I22" s="149" t="s">
        <v>126</v>
      </c>
      <c r="J22" s="145">
        <v>2</v>
      </c>
      <c r="K22" s="145"/>
      <c r="L22" s="145" t="s">
        <v>269</v>
      </c>
      <c r="M22" s="150" t="s">
        <v>107</v>
      </c>
      <c r="N22" s="144" t="s">
        <v>131</v>
      </c>
      <c r="O22" s="151">
        <f t="shared" si="3"/>
        <v>5830.680316400043</v>
      </c>
      <c r="P22" s="152">
        <v>4081.4762214800298</v>
      </c>
      <c r="Q22" s="153">
        <v>4081.48</v>
      </c>
      <c r="R22" s="154">
        <f>Q22*1.18</f>
        <v>4816.1463999999996</v>
      </c>
      <c r="S22" s="144" t="s">
        <v>104</v>
      </c>
      <c r="T22" s="146" t="s">
        <v>75</v>
      </c>
      <c r="U22" s="146" t="s">
        <v>92</v>
      </c>
      <c r="V22" s="155">
        <v>43136</v>
      </c>
      <c r="W22" s="156">
        <f t="shared" ref="W22:W28" si="10">V22+45</f>
        <v>43181</v>
      </c>
      <c r="X22" s="146"/>
      <c r="Y22" s="146"/>
      <c r="Z22" s="146"/>
      <c r="AA22" s="146"/>
      <c r="AB22" s="146" t="str">
        <f t="shared" si="5"/>
        <v>Выполнение ПИР и СМР по реконструкции ВЛ-0,4 с применением СИП г. Кызыл фидер 11/ТП 10/0,4 №8</v>
      </c>
      <c r="AC22" s="146"/>
      <c r="AD22" s="146">
        <v>876</v>
      </c>
      <c r="AE22" s="145" t="s">
        <v>166</v>
      </c>
      <c r="AF22" s="146">
        <v>1</v>
      </c>
      <c r="AG22" s="146">
        <v>93000000000</v>
      </c>
      <c r="AH22" s="146" t="s">
        <v>87</v>
      </c>
      <c r="AI22" s="155">
        <f t="shared" si="6"/>
        <v>43201</v>
      </c>
      <c r="AJ22" s="155">
        <f t="shared" si="7"/>
        <v>43201</v>
      </c>
      <c r="AK22" s="155">
        <f>AJ22+120</f>
        <v>43321</v>
      </c>
      <c r="AL22" s="146">
        <v>2018</v>
      </c>
      <c r="AM22" s="146"/>
      <c r="AN22" s="146" t="s">
        <v>99</v>
      </c>
      <c r="AO22" s="157" t="s">
        <v>118</v>
      </c>
      <c r="AP22" s="158" t="s">
        <v>110</v>
      </c>
      <c r="AQ22" s="146"/>
      <c r="AR22" s="146">
        <v>2018</v>
      </c>
      <c r="AS22" s="146"/>
      <c r="AT22" s="146"/>
      <c r="AU22" s="146"/>
      <c r="AV22" s="146" t="s">
        <v>269</v>
      </c>
      <c r="AW22" s="146" t="s">
        <v>671</v>
      </c>
      <c r="AX22" s="146"/>
      <c r="AY22" s="159">
        <v>13</v>
      </c>
    </row>
    <row r="23" spans="1:51" s="159" customFormat="1" ht="87" customHeight="1">
      <c r="A23" s="144" t="s">
        <v>134</v>
      </c>
      <c r="B23" s="145" t="s">
        <v>385</v>
      </c>
      <c r="C23" s="146" t="s">
        <v>75</v>
      </c>
      <c r="D23" s="147" t="s">
        <v>76</v>
      </c>
      <c r="E23" s="144" t="s">
        <v>538</v>
      </c>
      <c r="F23" s="144" t="s">
        <v>80</v>
      </c>
      <c r="G23" s="148" t="s">
        <v>141</v>
      </c>
      <c r="H23" s="149" t="s">
        <v>125</v>
      </c>
      <c r="I23" s="149" t="s">
        <v>126</v>
      </c>
      <c r="J23" s="144" t="s">
        <v>124</v>
      </c>
      <c r="K23" s="144"/>
      <c r="L23" s="145" t="s">
        <v>269</v>
      </c>
      <c r="M23" s="150" t="s">
        <v>107</v>
      </c>
      <c r="N23" s="144" t="s">
        <v>131</v>
      </c>
      <c r="O23" s="151">
        <f t="shared" si="3"/>
        <v>6464.6587363051576</v>
      </c>
      <c r="P23" s="152">
        <v>4525.2611154136102</v>
      </c>
      <c r="Q23" s="153">
        <v>4525.26</v>
      </c>
      <c r="R23" s="154">
        <f t="shared" ref="R23:R28" si="11">Q23*1.18</f>
        <v>5339.8068000000003</v>
      </c>
      <c r="S23" s="144" t="s">
        <v>104</v>
      </c>
      <c r="T23" s="146" t="s">
        <v>75</v>
      </c>
      <c r="U23" s="146" t="s">
        <v>92</v>
      </c>
      <c r="V23" s="155">
        <v>43136</v>
      </c>
      <c r="W23" s="156">
        <f t="shared" si="10"/>
        <v>43181</v>
      </c>
      <c r="X23" s="146"/>
      <c r="Y23" s="146"/>
      <c r="Z23" s="146"/>
      <c r="AA23" s="146"/>
      <c r="AB23" s="146" t="str">
        <f t="shared" si="5"/>
        <v>Выполнение ПИР и СМР по реконструкции ВЛ-0,4 с применением СИП г. Кызыл фидер 27/ТП-17</v>
      </c>
      <c r="AC23" s="146"/>
      <c r="AD23" s="146">
        <v>876</v>
      </c>
      <c r="AE23" s="145" t="s">
        <v>166</v>
      </c>
      <c r="AF23" s="146">
        <v>1</v>
      </c>
      <c r="AG23" s="146">
        <v>93000000000</v>
      </c>
      <c r="AH23" s="146" t="s">
        <v>87</v>
      </c>
      <c r="AI23" s="155">
        <f t="shared" si="6"/>
        <v>43201</v>
      </c>
      <c r="AJ23" s="155">
        <f t="shared" si="7"/>
        <v>43201</v>
      </c>
      <c r="AK23" s="155">
        <f t="shared" ref="AK23:AK28" si="12">AJ23+150</f>
        <v>43351</v>
      </c>
      <c r="AL23" s="146">
        <v>2018</v>
      </c>
      <c r="AM23" s="146"/>
      <c r="AN23" s="146" t="s">
        <v>99</v>
      </c>
      <c r="AO23" s="157" t="s">
        <v>119</v>
      </c>
      <c r="AP23" s="158" t="s">
        <v>111</v>
      </c>
      <c r="AQ23" s="146"/>
      <c r="AR23" s="146">
        <v>2018</v>
      </c>
      <c r="AS23" s="146"/>
      <c r="AT23" s="146"/>
      <c r="AU23" s="146"/>
      <c r="AV23" s="146" t="s">
        <v>269</v>
      </c>
      <c r="AW23" s="146" t="s">
        <v>671</v>
      </c>
      <c r="AX23" s="146"/>
      <c r="AY23" s="159">
        <v>14</v>
      </c>
    </row>
    <row r="24" spans="1:51" s="120" customFormat="1" ht="106.2" customHeight="1">
      <c r="A24" s="115" t="s">
        <v>631</v>
      </c>
      <c r="B24" s="91" t="s">
        <v>386</v>
      </c>
      <c r="C24" s="91" t="s">
        <v>75</v>
      </c>
      <c r="D24" s="91" t="s">
        <v>76</v>
      </c>
      <c r="E24" s="91" t="s">
        <v>630</v>
      </c>
      <c r="F24" s="91">
        <v>1</v>
      </c>
      <c r="G24" s="91" t="s">
        <v>814</v>
      </c>
      <c r="H24" s="91" t="s">
        <v>125</v>
      </c>
      <c r="I24" s="91" t="s">
        <v>126</v>
      </c>
      <c r="J24" s="91">
        <v>2</v>
      </c>
      <c r="K24" s="91"/>
      <c r="L24" s="91"/>
      <c r="M24" s="91" t="s">
        <v>582</v>
      </c>
      <c r="N24" s="91" t="s">
        <v>131</v>
      </c>
      <c r="O24" s="116">
        <f>P24/0.7</f>
        <v>14019.278157142859</v>
      </c>
      <c r="P24" s="91">
        <v>9813.4947100000009</v>
      </c>
      <c r="Q24" s="91">
        <f>P24</f>
        <v>9813.4947100000009</v>
      </c>
      <c r="R24" s="116">
        <f>Q24*1.18</f>
        <v>11579.923757800001</v>
      </c>
      <c r="S24" s="91" t="s">
        <v>179</v>
      </c>
      <c r="T24" s="91" t="s">
        <v>75</v>
      </c>
      <c r="U24" s="146" t="s">
        <v>92</v>
      </c>
      <c r="V24" s="117">
        <v>43327</v>
      </c>
      <c r="W24" s="117">
        <f>V24+45</f>
        <v>43372</v>
      </c>
      <c r="X24" s="91"/>
      <c r="Y24" s="91"/>
      <c r="Z24" s="91"/>
      <c r="AA24" s="91"/>
      <c r="AB24" s="91" t="str">
        <f>G24</f>
        <v xml:space="preserve">Выполнение СМР по реконструкции ВЛ 10/0,4 с применением СИП от ТП №2, №8, №38  </v>
      </c>
      <c r="AC24" s="107"/>
      <c r="AD24" s="91">
        <v>876</v>
      </c>
      <c r="AE24" s="91" t="s">
        <v>614</v>
      </c>
      <c r="AF24" s="91">
        <v>1</v>
      </c>
      <c r="AG24" s="118">
        <v>930000000</v>
      </c>
      <c r="AH24" s="91" t="s">
        <v>87</v>
      </c>
      <c r="AI24" s="117">
        <f>W24+20</f>
        <v>43392</v>
      </c>
      <c r="AJ24" s="117">
        <f>AI24</f>
        <v>43392</v>
      </c>
      <c r="AK24" s="117">
        <f>AJ24+85</f>
        <v>43477</v>
      </c>
      <c r="AL24" s="91">
        <v>2018</v>
      </c>
      <c r="AM24" s="91"/>
      <c r="AN24" s="91" t="s">
        <v>99</v>
      </c>
      <c r="AO24" s="91" t="s">
        <v>815</v>
      </c>
      <c r="AP24" s="123" t="s">
        <v>816</v>
      </c>
      <c r="AQ24" s="91" t="s">
        <v>271</v>
      </c>
      <c r="AR24" s="91">
        <v>2018</v>
      </c>
      <c r="AS24" s="91" t="s">
        <v>271</v>
      </c>
      <c r="AT24" s="91" t="s">
        <v>271</v>
      </c>
      <c r="AU24" s="91"/>
      <c r="AV24" s="91" t="s">
        <v>269</v>
      </c>
      <c r="AW24" s="87" t="s">
        <v>817</v>
      </c>
      <c r="AY24" s="121">
        <v>15</v>
      </c>
    </row>
    <row r="25" spans="1:51" s="159" customFormat="1" ht="76.5" customHeight="1">
      <c r="A25" s="144" t="s">
        <v>134</v>
      </c>
      <c r="B25" s="145" t="s">
        <v>387</v>
      </c>
      <c r="C25" s="146" t="s">
        <v>75</v>
      </c>
      <c r="D25" s="147" t="s">
        <v>76</v>
      </c>
      <c r="E25" s="144" t="s">
        <v>538</v>
      </c>
      <c r="F25" s="144" t="s">
        <v>80</v>
      </c>
      <c r="G25" s="148" t="s">
        <v>142</v>
      </c>
      <c r="H25" s="149" t="s">
        <v>125</v>
      </c>
      <c r="I25" s="149" t="s">
        <v>126</v>
      </c>
      <c r="J25" s="144" t="s">
        <v>124</v>
      </c>
      <c r="K25" s="144"/>
      <c r="L25" s="145" t="s">
        <v>269</v>
      </c>
      <c r="M25" s="150" t="s">
        <v>107</v>
      </c>
      <c r="N25" s="144" t="s">
        <v>131</v>
      </c>
      <c r="O25" s="151">
        <f t="shared" si="3"/>
        <v>6303.2824112383996</v>
      </c>
      <c r="P25" s="152">
        <v>4412.2976878668796</v>
      </c>
      <c r="Q25" s="153">
        <v>4412.3</v>
      </c>
      <c r="R25" s="154">
        <f t="shared" si="11"/>
        <v>5206.5140000000001</v>
      </c>
      <c r="S25" s="144" t="s">
        <v>104</v>
      </c>
      <c r="T25" s="146" t="s">
        <v>75</v>
      </c>
      <c r="U25" s="146" t="s">
        <v>92</v>
      </c>
      <c r="V25" s="155">
        <v>43136</v>
      </c>
      <c r="W25" s="156">
        <f t="shared" si="10"/>
        <v>43181</v>
      </c>
      <c r="X25" s="146"/>
      <c r="Y25" s="146"/>
      <c r="Z25" s="146"/>
      <c r="AA25" s="146"/>
      <c r="AB25" s="146" t="str">
        <f t="shared" si="5"/>
        <v>Выполнение ПИР и СМР по реконструкции ВЛ-0,4 с применением СИП г. Кызыл фидер 13/ТП-52</v>
      </c>
      <c r="AC25" s="146"/>
      <c r="AD25" s="146">
        <v>876</v>
      </c>
      <c r="AE25" s="145" t="s">
        <v>166</v>
      </c>
      <c r="AF25" s="146">
        <v>1</v>
      </c>
      <c r="AG25" s="146">
        <v>93000000000</v>
      </c>
      <c r="AH25" s="146" t="s">
        <v>87</v>
      </c>
      <c r="AI25" s="155">
        <f t="shared" si="6"/>
        <v>43201</v>
      </c>
      <c r="AJ25" s="155">
        <f t="shared" si="7"/>
        <v>43201</v>
      </c>
      <c r="AK25" s="155">
        <f t="shared" si="12"/>
        <v>43351</v>
      </c>
      <c r="AL25" s="146">
        <v>2018</v>
      </c>
      <c r="AM25" s="146"/>
      <c r="AN25" s="146" t="s">
        <v>99</v>
      </c>
      <c r="AO25" s="157" t="s">
        <v>120</v>
      </c>
      <c r="AP25" s="158" t="s">
        <v>112</v>
      </c>
      <c r="AQ25" s="146"/>
      <c r="AR25" s="146">
        <v>2018</v>
      </c>
      <c r="AS25" s="146"/>
      <c r="AT25" s="146"/>
      <c r="AU25" s="146"/>
      <c r="AV25" s="146" t="s">
        <v>269</v>
      </c>
      <c r="AW25" s="146" t="s">
        <v>671</v>
      </c>
      <c r="AX25" s="146"/>
      <c r="AY25" s="159">
        <v>16</v>
      </c>
    </row>
    <row r="26" spans="1:51" s="160" customFormat="1" ht="97.5" customHeight="1">
      <c r="A26" s="144" t="s">
        <v>134</v>
      </c>
      <c r="B26" s="145" t="s">
        <v>388</v>
      </c>
      <c r="C26" s="146" t="s">
        <v>75</v>
      </c>
      <c r="D26" s="147" t="s">
        <v>76</v>
      </c>
      <c r="E26" s="144" t="s">
        <v>538</v>
      </c>
      <c r="F26" s="144" t="s">
        <v>80</v>
      </c>
      <c r="G26" s="148" t="s">
        <v>143</v>
      </c>
      <c r="H26" s="149" t="s">
        <v>125</v>
      </c>
      <c r="I26" s="149" t="s">
        <v>126</v>
      </c>
      <c r="J26" s="145">
        <v>2</v>
      </c>
      <c r="K26" s="145"/>
      <c r="L26" s="145" t="s">
        <v>269</v>
      </c>
      <c r="M26" s="150" t="s">
        <v>107</v>
      </c>
      <c r="N26" s="144" t="s">
        <v>131</v>
      </c>
      <c r="O26" s="151">
        <f t="shared" si="3"/>
        <v>6798.9382668005865</v>
      </c>
      <c r="P26" s="152">
        <v>4759.2567867604103</v>
      </c>
      <c r="Q26" s="153">
        <v>4759.26</v>
      </c>
      <c r="R26" s="154">
        <f t="shared" si="11"/>
        <v>5615.9268000000002</v>
      </c>
      <c r="S26" s="144" t="s">
        <v>104</v>
      </c>
      <c r="T26" s="146" t="s">
        <v>75</v>
      </c>
      <c r="U26" s="146" t="s">
        <v>92</v>
      </c>
      <c r="V26" s="155">
        <v>43136</v>
      </c>
      <c r="W26" s="156">
        <f t="shared" si="10"/>
        <v>43181</v>
      </c>
      <c r="X26" s="146"/>
      <c r="Y26" s="146"/>
      <c r="Z26" s="146"/>
      <c r="AA26" s="146"/>
      <c r="AB26" s="146" t="str">
        <f t="shared" si="5"/>
        <v>Выполнение ПИР и СМР по реконструкции ВЛ-0,4 с применением СИП г. Кызыл фидер 10-04/ТП-102</v>
      </c>
      <c r="AC26" s="146"/>
      <c r="AD26" s="146">
        <v>876</v>
      </c>
      <c r="AE26" s="145" t="s">
        <v>166</v>
      </c>
      <c r="AF26" s="146">
        <v>1</v>
      </c>
      <c r="AG26" s="146">
        <v>93000000000</v>
      </c>
      <c r="AH26" s="146" t="s">
        <v>87</v>
      </c>
      <c r="AI26" s="155">
        <f t="shared" si="6"/>
        <v>43201</v>
      </c>
      <c r="AJ26" s="155">
        <f t="shared" si="7"/>
        <v>43201</v>
      </c>
      <c r="AK26" s="155">
        <f t="shared" si="12"/>
        <v>43351</v>
      </c>
      <c r="AL26" s="146">
        <v>2018</v>
      </c>
      <c r="AM26" s="146"/>
      <c r="AN26" s="146" t="s">
        <v>99</v>
      </c>
      <c r="AO26" s="157" t="s">
        <v>121</v>
      </c>
      <c r="AP26" s="158" t="s">
        <v>113</v>
      </c>
      <c r="AQ26" s="146"/>
      <c r="AR26" s="146">
        <v>2018</v>
      </c>
      <c r="AS26" s="146"/>
      <c r="AT26" s="146"/>
      <c r="AU26" s="146"/>
      <c r="AV26" s="146" t="s">
        <v>269</v>
      </c>
      <c r="AW26" s="146" t="s">
        <v>671</v>
      </c>
      <c r="AX26" s="146"/>
      <c r="AY26" s="159">
        <v>17</v>
      </c>
    </row>
    <row r="27" spans="1:51" s="28" customFormat="1" ht="86.25" customHeight="1">
      <c r="A27" s="15" t="s">
        <v>134</v>
      </c>
      <c r="B27" s="24" t="s">
        <v>389</v>
      </c>
      <c r="C27" s="14" t="s">
        <v>75</v>
      </c>
      <c r="D27" s="16" t="s">
        <v>76</v>
      </c>
      <c r="E27" s="15" t="s">
        <v>538</v>
      </c>
      <c r="F27" s="15" t="s">
        <v>80</v>
      </c>
      <c r="G27" s="17" t="s">
        <v>144</v>
      </c>
      <c r="H27" s="30" t="s">
        <v>125</v>
      </c>
      <c r="I27" s="30" t="s">
        <v>126</v>
      </c>
      <c r="J27" s="15" t="s">
        <v>124</v>
      </c>
      <c r="K27" s="15"/>
      <c r="L27" s="24" t="s">
        <v>269</v>
      </c>
      <c r="M27" s="18" t="s">
        <v>107</v>
      </c>
      <c r="N27" s="15" t="s">
        <v>131</v>
      </c>
      <c r="O27" s="19">
        <f t="shared" si="3"/>
        <v>3903.7701492339002</v>
      </c>
      <c r="P27" s="20">
        <v>2732.6391044637298</v>
      </c>
      <c r="Q27" s="21">
        <v>2732.64</v>
      </c>
      <c r="R27" s="29">
        <f t="shared" si="11"/>
        <v>3224.5151999999998</v>
      </c>
      <c r="S27" s="15" t="s">
        <v>104</v>
      </c>
      <c r="T27" s="14" t="s">
        <v>75</v>
      </c>
      <c r="U27" s="14" t="s">
        <v>92</v>
      </c>
      <c r="V27" s="25">
        <v>43136</v>
      </c>
      <c r="W27" s="23">
        <f t="shared" si="10"/>
        <v>43181</v>
      </c>
      <c r="X27" s="14"/>
      <c r="Y27" s="14"/>
      <c r="Z27" s="14"/>
      <c r="AA27" s="14"/>
      <c r="AB27" s="14" t="str">
        <f t="shared" si="5"/>
        <v>Выполнение ПИР и СМР реконструкции ВЛ-0,4 с применением СИП г. Кызыл  фидер 13/ТП- №10</v>
      </c>
      <c r="AC27" s="14"/>
      <c r="AD27" s="14">
        <v>876</v>
      </c>
      <c r="AE27" s="24" t="s">
        <v>166</v>
      </c>
      <c r="AF27" s="14">
        <v>1</v>
      </c>
      <c r="AG27" s="14">
        <v>93000000000</v>
      </c>
      <c r="AH27" s="14" t="s">
        <v>87</v>
      </c>
      <c r="AI27" s="25">
        <f t="shared" si="6"/>
        <v>43201</v>
      </c>
      <c r="AJ27" s="25">
        <f t="shared" si="7"/>
        <v>43201</v>
      </c>
      <c r="AK27" s="25">
        <f t="shared" si="12"/>
        <v>43351</v>
      </c>
      <c r="AL27" s="14">
        <v>2018</v>
      </c>
      <c r="AM27" s="14"/>
      <c r="AN27" s="14" t="s">
        <v>99</v>
      </c>
      <c r="AO27" s="26" t="s">
        <v>122</v>
      </c>
      <c r="AP27" s="27" t="s">
        <v>114</v>
      </c>
      <c r="AQ27" s="14"/>
      <c r="AR27" s="14">
        <v>2018</v>
      </c>
      <c r="AS27" s="14"/>
      <c r="AT27" s="14"/>
      <c r="AU27" s="14"/>
      <c r="AV27" s="14" t="s">
        <v>269</v>
      </c>
      <c r="AW27" s="14"/>
      <c r="AX27" s="14"/>
      <c r="AY27" s="28">
        <v>18</v>
      </c>
    </row>
    <row r="28" spans="1:51" s="28" customFormat="1" ht="87.75" customHeight="1">
      <c r="A28" s="15" t="s">
        <v>134</v>
      </c>
      <c r="B28" s="24" t="s">
        <v>390</v>
      </c>
      <c r="C28" s="14" t="s">
        <v>75</v>
      </c>
      <c r="D28" s="16" t="s">
        <v>76</v>
      </c>
      <c r="E28" s="15" t="s">
        <v>538</v>
      </c>
      <c r="F28" s="15" t="s">
        <v>80</v>
      </c>
      <c r="G28" s="17" t="s">
        <v>145</v>
      </c>
      <c r="H28" s="30" t="s">
        <v>125</v>
      </c>
      <c r="I28" s="30" t="s">
        <v>126</v>
      </c>
      <c r="J28" s="15" t="s">
        <v>124</v>
      </c>
      <c r="K28" s="15"/>
      <c r="L28" s="24" t="s">
        <v>269</v>
      </c>
      <c r="M28" s="18" t="s">
        <v>107</v>
      </c>
      <c r="N28" s="15" t="s">
        <v>131</v>
      </c>
      <c r="O28" s="19">
        <f t="shared" si="3"/>
        <v>1800.9820851630143</v>
      </c>
      <c r="P28" s="20">
        <v>1260.6874596141099</v>
      </c>
      <c r="Q28" s="21">
        <v>1260.69</v>
      </c>
      <c r="R28" s="29">
        <f t="shared" si="11"/>
        <v>1487.6142</v>
      </c>
      <c r="S28" s="15" t="s">
        <v>104</v>
      </c>
      <c r="T28" s="14" t="s">
        <v>75</v>
      </c>
      <c r="U28" s="14" t="s">
        <v>92</v>
      </c>
      <c r="V28" s="25">
        <v>43136</v>
      </c>
      <c r="W28" s="23">
        <f t="shared" si="10"/>
        <v>43181</v>
      </c>
      <c r="X28" s="14"/>
      <c r="Y28" s="14"/>
      <c r="Z28" s="14"/>
      <c r="AA28" s="14"/>
      <c r="AB28" s="14" t="str">
        <f t="shared" si="5"/>
        <v>Выполнение ПИР и СМР по реконструкции ВЛ-0,4 с применением СИП г. Кызыл фидер 12/ТП- №2</v>
      </c>
      <c r="AC28" s="14"/>
      <c r="AD28" s="14">
        <v>876</v>
      </c>
      <c r="AE28" s="24" t="s">
        <v>166</v>
      </c>
      <c r="AF28" s="14">
        <v>1</v>
      </c>
      <c r="AG28" s="14">
        <v>93000000000</v>
      </c>
      <c r="AH28" s="14" t="s">
        <v>87</v>
      </c>
      <c r="AI28" s="25">
        <f t="shared" si="6"/>
        <v>43201</v>
      </c>
      <c r="AJ28" s="25">
        <f t="shared" si="7"/>
        <v>43201</v>
      </c>
      <c r="AK28" s="25">
        <f t="shared" si="12"/>
        <v>43351</v>
      </c>
      <c r="AL28" s="14">
        <v>2018</v>
      </c>
      <c r="AM28" s="14"/>
      <c r="AN28" s="14" t="s">
        <v>99</v>
      </c>
      <c r="AO28" s="26" t="s">
        <v>123</v>
      </c>
      <c r="AP28" s="27" t="s">
        <v>115</v>
      </c>
      <c r="AQ28" s="14"/>
      <c r="AR28" s="14">
        <v>2018</v>
      </c>
      <c r="AS28" s="14"/>
      <c r="AT28" s="14"/>
      <c r="AU28" s="14"/>
      <c r="AV28" s="14" t="s">
        <v>269</v>
      </c>
      <c r="AW28" s="14"/>
      <c r="AX28" s="14"/>
      <c r="AY28" s="28">
        <v>19</v>
      </c>
    </row>
    <row r="29" spans="1:51" s="13" customFormat="1" ht="69">
      <c r="A29" s="31" t="s">
        <v>157</v>
      </c>
      <c r="B29" s="31" t="s">
        <v>552</v>
      </c>
      <c r="C29" s="31" t="s">
        <v>539</v>
      </c>
      <c r="D29" s="31" t="s">
        <v>270</v>
      </c>
      <c r="E29" s="31" t="s">
        <v>159</v>
      </c>
      <c r="F29" s="31">
        <v>1</v>
      </c>
      <c r="G29" s="31" t="s">
        <v>160</v>
      </c>
      <c r="H29" s="24">
        <v>26.5</v>
      </c>
      <c r="I29" s="24">
        <v>26.51</v>
      </c>
      <c r="J29" s="24">
        <v>1</v>
      </c>
      <c r="K29" s="24" t="s">
        <v>161</v>
      </c>
      <c r="L29" s="24" t="s">
        <v>269</v>
      </c>
      <c r="M29" s="24" t="s">
        <v>162</v>
      </c>
      <c r="N29" s="24" t="s">
        <v>131</v>
      </c>
      <c r="O29" s="29">
        <v>545.4</v>
      </c>
      <c r="P29" s="29"/>
      <c r="Q29" s="29">
        <v>545.4</v>
      </c>
      <c r="R29" s="29">
        <f t="shared" ref="R29:R30" si="13">Q29*1.18</f>
        <v>643.57199999999989</v>
      </c>
      <c r="S29" s="24" t="s">
        <v>163</v>
      </c>
      <c r="T29" s="24" t="s">
        <v>75</v>
      </c>
      <c r="U29" s="14" t="s">
        <v>98</v>
      </c>
      <c r="V29" s="22">
        <v>43448</v>
      </c>
      <c r="W29" s="22">
        <f>V29+3</f>
        <v>43451</v>
      </c>
      <c r="X29" s="24" t="s">
        <v>563</v>
      </c>
      <c r="Y29" s="24" t="s">
        <v>164</v>
      </c>
      <c r="Z29" s="24">
        <v>2464019742</v>
      </c>
      <c r="AA29" s="24">
        <v>246401001</v>
      </c>
      <c r="AB29" s="24" t="s">
        <v>165</v>
      </c>
      <c r="AC29" s="24"/>
      <c r="AD29" s="24">
        <v>876</v>
      </c>
      <c r="AE29" s="24" t="s">
        <v>166</v>
      </c>
      <c r="AF29" s="24">
        <v>1</v>
      </c>
      <c r="AG29" s="24">
        <v>93000000000</v>
      </c>
      <c r="AH29" s="24" t="s">
        <v>167</v>
      </c>
      <c r="AI29" s="22">
        <v>43464</v>
      </c>
      <c r="AJ29" s="22">
        <v>43466</v>
      </c>
      <c r="AK29" s="22">
        <v>43830</v>
      </c>
      <c r="AL29" s="24">
        <v>2019</v>
      </c>
      <c r="AM29" s="24"/>
      <c r="AN29" s="24"/>
      <c r="AO29" s="24"/>
      <c r="AP29" s="24"/>
      <c r="AQ29" s="24"/>
      <c r="AR29" s="24"/>
      <c r="AS29" s="24"/>
      <c r="AT29" s="24"/>
      <c r="AU29" s="24"/>
      <c r="AV29" s="32" t="s">
        <v>269</v>
      </c>
      <c r="AW29" s="24"/>
      <c r="AX29" s="34"/>
      <c r="AY29" s="28">
        <v>20</v>
      </c>
    </row>
    <row r="30" spans="1:51" s="13" customFormat="1" ht="69">
      <c r="A30" s="31" t="s">
        <v>157</v>
      </c>
      <c r="B30" s="31" t="s">
        <v>553</v>
      </c>
      <c r="C30" s="31" t="s">
        <v>539</v>
      </c>
      <c r="D30" s="31" t="s">
        <v>270</v>
      </c>
      <c r="E30" s="31" t="s">
        <v>159</v>
      </c>
      <c r="F30" s="31">
        <v>1</v>
      </c>
      <c r="G30" s="31" t="s">
        <v>169</v>
      </c>
      <c r="H30" s="24">
        <v>26.5</v>
      </c>
      <c r="I30" s="24">
        <v>26.51</v>
      </c>
      <c r="J30" s="24">
        <v>1</v>
      </c>
      <c r="K30" s="24" t="s">
        <v>161</v>
      </c>
      <c r="L30" s="24" t="s">
        <v>269</v>
      </c>
      <c r="M30" s="24" t="s">
        <v>162</v>
      </c>
      <c r="N30" s="24" t="s">
        <v>131</v>
      </c>
      <c r="O30" s="29">
        <v>180</v>
      </c>
      <c r="P30" s="29"/>
      <c r="Q30" s="29">
        <v>180</v>
      </c>
      <c r="R30" s="29">
        <f t="shared" si="13"/>
        <v>212.39999999999998</v>
      </c>
      <c r="S30" s="24" t="s">
        <v>163</v>
      </c>
      <c r="T30" s="24" t="s">
        <v>75</v>
      </c>
      <c r="U30" s="14" t="s">
        <v>98</v>
      </c>
      <c r="V30" s="22">
        <v>43448</v>
      </c>
      <c r="W30" s="22">
        <f>V30+3</f>
        <v>43451</v>
      </c>
      <c r="X30" s="24" t="s">
        <v>563</v>
      </c>
      <c r="Y30" s="24" t="s">
        <v>170</v>
      </c>
      <c r="Z30" s="24">
        <v>1701010136</v>
      </c>
      <c r="AA30" s="24">
        <v>170101001</v>
      </c>
      <c r="AB30" s="24" t="s">
        <v>165</v>
      </c>
      <c r="AC30" s="24"/>
      <c r="AD30" s="24">
        <v>876</v>
      </c>
      <c r="AE30" s="24" t="s">
        <v>166</v>
      </c>
      <c r="AF30" s="24">
        <v>1</v>
      </c>
      <c r="AG30" s="24">
        <v>93000000000</v>
      </c>
      <c r="AH30" s="24" t="s">
        <v>167</v>
      </c>
      <c r="AI30" s="22">
        <v>43464</v>
      </c>
      <c r="AJ30" s="22">
        <v>43466</v>
      </c>
      <c r="AK30" s="22">
        <v>43830</v>
      </c>
      <c r="AL30" s="24">
        <v>2019</v>
      </c>
      <c r="AM30" s="24"/>
      <c r="AN30" s="24"/>
      <c r="AO30" s="24"/>
      <c r="AP30" s="24"/>
      <c r="AQ30" s="24"/>
      <c r="AR30" s="24"/>
      <c r="AS30" s="24"/>
      <c r="AT30" s="24"/>
      <c r="AU30" s="24"/>
      <c r="AV30" s="32" t="s">
        <v>269</v>
      </c>
      <c r="AW30" s="24"/>
      <c r="AX30" s="34"/>
      <c r="AY30" s="28">
        <v>21</v>
      </c>
    </row>
    <row r="31" spans="1:51" s="13" customFormat="1" ht="69">
      <c r="A31" s="33" t="s">
        <v>174</v>
      </c>
      <c r="B31" s="31" t="s">
        <v>391</v>
      </c>
      <c r="C31" s="34" t="s">
        <v>75</v>
      </c>
      <c r="D31" s="34" t="s">
        <v>275</v>
      </c>
      <c r="E31" s="33" t="s">
        <v>81</v>
      </c>
      <c r="F31" s="31">
        <v>1</v>
      </c>
      <c r="G31" s="35" t="s">
        <v>175</v>
      </c>
      <c r="H31" s="36">
        <v>27.3</v>
      </c>
      <c r="I31" s="36" t="s">
        <v>176</v>
      </c>
      <c r="J31" s="33">
        <v>1</v>
      </c>
      <c r="K31" s="34"/>
      <c r="L31" s="24" t="s">
        <v>269</v>
      </c>
      <c r="M31" s="14" t="s">
        <v>274</v>
      </c>
      <c r="N31" s="32" t="s">
        <v>273</v>
      </c>
      <c r="O31" s="37">
        <v>697.61900000000003</v>
      </c>
      <c r="P31" s="38"/>
      <c r="Q31" s="19">
        <v>697.62</v>
      </c>
      <c r="R31" s="37">
        <f t="shared" ref="R31:R55" si="14">Q31*1.18</f>
        <v>823.19159999999999</v>
      </c>
      <c r="S31" s="33" t="s">
        <v>90</v>
      </c>
      <c r="T31" s="32" t="s">
        <v>75</v>
      </c>
      <c r="U31" s="32" t="s">
        <v>92</v>
      </c>
      <c r="V31" s="39">
        <v>43361</v>
      </c>
      <c r="W31" s="39">
        <f t="shared" ref="W31:W54" si="15">V31+45</f>
        <v>43406</v>
      </c>
      <c r="X31" s="34"/>
      <c r="Y31" s="34"/>
      <c r="Z31" s="34"/>
      <c r="AA31" s="34"/>
      <c r="AB31" s="14" t="s">
        <v>175</v>
      </c>
      <c r="AC31" s="34"/>
      <c r="AD31" s="33">
        <v>796</v>
      </c>
      <c r="AE31" s="14" t="s">
        <v>93</v>
      </c>
      <c r="AF31" s="33">
        <v>2500</v>
      </c>
      <c r="AG31" s="33">
        <v>93000000000</v>
      </c>
      <c r="AH31" s="32" t="s">
        <v>87</v>
      </c>
      <c r="AI31" s="39">
        <f t="shared" ref="AI31:AI55" si="16">W31+20</f>
        <v>43426</v>
      </c>
      <c r="AJ31" s="39">
        <v>43452</v>
      </c>
      <c r="AK31" s="39">
        <f>AJ31+30</f>
        <v>43482</v>
      </c>
      <c r="AL31" s="40">
        <v>2019</v>
      </c>
      <c r="AM31" s="34"/>
      <c r="AN31" s="40"/>
      <c r="AO31" s="34"/>
      <c r="AP31" s="34"/>
      <c r="AQ31" s="34"/>
      <c r="AR31" s="34"/>
      <c r="AS31" s="32" t="s">
        <v>271</v>
      </c>
      <c r="AT31" s="32" t="s">
        <v>271</v>
      </c>
      <c r="AU31" s="32" t="s">
        <v>271</v>
      </c>
      <c r="AV31" s="32" t="s">
        <v>269</v>
      </c>
      <c r="AW31" s="34"/>
      <c r="AX31" s="34"/>
      <c r="AY31" s="28">
        <v>22</v>
      </c>
    </row>
    <row r="32" spans="1:51" s="13" customFormat="1" ht="41.4">
      <c r="A32" s="33" t="s">
        <v>174</v>
      </c>
      <c r="B32" s="31" t="s">
        <v>392</v>
      </c>
      <c r="C32" s="34" t="s">
        <v>75</v>
      </c>
      <c r="D32" s="34" t="s">
        <v>275</v>
      </c>
      <c r="E32" s="33" t="s">
        <v>81</v>
      </c>
      <c r="F32" s="31">
        <v>1</v>
      </c>
      <c r="G32" s="35" t="s">
        <v>272</v>
      </c>
      <c r="H32" s="36">
        <v>24.2</v>
      </c>
      <c r="I32" s="36">
        <v>24.2</v>
      </c>
      <c r="J32" s="33">
        <v>1</v>
      </c>
      <c r="K32" s="34"/>
      <c r="L32" s="24" t="s">
        <v>269</v>
      </c>
      <c r="M32" s="14" t="s">
        <v>274</v>
      </c>
      <c r="N32" s="32" t="s">
        <v>273</v>
      </c>
      <c r="O32" s="37">
        <v>150.45400000000001</v>
      </c>
      <c r="P32" s="38"/>
      <c r="Q32" s="19">
        <v>150.44999999999999</v>
      </c>
      <c r="R32" s="37">
        <f t="shared" si="14"/>
        <v>177.53099999999998</v>
      </c>
      <c r="S32" s="33" t="s">
        <v>90</v>
      </c>
      <c r="T32" s="32" t="s">
        <v>75</v>
      </c>
      <c r="U32" s="32" t="s">
        <v>92</v>
      </c>
      <c r="V32" s="39">
        <v>43361</v>
      </c>
      <c r="W32" s="39">
        <f t="shared" si="15"/>
        <v>43406</v>
      </c>
      <c r="X32" s="34"/>
      <c r="Y32" s="34"/>
      <c r="Z32" s="34"/>
      <c r="AA32" s="34"/>
      <c r="AB32" s="14" t="s">
        <v>272</v>
      </c>
      <c r="AC32" s="34"/>
      <c r="AD32" s="33">
        <v>796</v>
      </c>
      <c r="AE32" s="14" t="s">
        <v>93</v>
      </c>
      <c r="AF32" s="33">
        <v>4624</v>
      </c>
      <c r="AG32" s="33">
        <v>93000000000</v>
      </c>
      <c r="AH32" s="32" t="s">
        <v>87</v>
      </c>
      <c r="AI32" s="39">
        <f t="shared" si="16"/>
        <v>43426</v>
      </c>
      <c r="AJ32" s="39">
        <v>43452</v>
      </c>
      <c r="AK32" s="39">
        <f>AJ32+30</f>
        <v>43482</v>
      </c>
      <c r="AL32" s="40">
        <v>2019</v>
      </c>
      <c r="AM32" s="34"/>
      <c r="AN32" s="40"/>
      <c r="AO32" s="34"/>
      <c r="AP32" s="34"/>
      <c r="AQ32" s="34"/>
      <c r="AR32" s="34"/>
      <c r="AS32" s="32" t="s">
        <v>271</v>
      </c>
      <c r="AT32" s="32" t="s">
        <v>271</v>
      </c>
      <c r="AU32" s="32" t="s">
        <v>271</v>
      </c>
      <c r="AV32" s="32" t="s">
        <v>269</v>
      </c>
      <c r="AW32" s="34"/>
      <c r="AX32" s="34"/>
      <c r="AY32" s="28">
        <v>23</v>
      </c>
    </row>
    <row r="33" spans="1:51" s="13" customFormat="1" ht="41.4">
      <c r="A33" s="33" t="s">
        <v>174</v>
      </c>
      <c r="B33" s="31" t="s">
        <v>393</v>
      </c>
      <c r="C33" s="41" t="s">
        <v>75</v>
      </c>
      <c r="D33" s="41" t="s">
        <v>275</v>
      </c>
      <c r="E33" s="14" t="s">
        <v>81</v>
      </c>
      <c r="F33" s="31">
        <v>1</v>
      </c>
      <c r="G33" s="14" t="s">
        <v>77</v>
      </c>
      <c r="H33" s="36">
        <v>27.1</v>
      </c>
      <c r="I33" s="36">
        <v>27.1</v>
      </c>
      <c r="J33" s="33">
        <v>1</v>
      </c>
      <c r="K33" s="34"/>
      <c r="L33" s="24" t="s">
        <v>269</v>
      </c>
      <c r="M33" s="14" t="s">
        <v>274</v>
      </c>
      <c r="N33" s="32" t="s">
        <v>273</v>
      </c>
      <c r="O33" s="37">
        <f>Q33</f>
        <v>2074.8000000000002</v>
      </c>
      <c r="P33" s="38"/>
      <c r="Q33" s="19">
        <v>2074.8000000000002</v>
      </c>
      <c r="R33" s="37">
        <f t="shared" si="14"/>
        <v>2448.2640000000001</v>
      </c>
      <c r="S33" s="33" t="s">
        <v>90</v>
      </c>
      <c r="T33" s="32" t="s">
        <v>75</v>
      </c>
      <c r="U33" s="32" t="s">
        <v>92</v>
      </c>
      <c r="V33" s="39">
        <v>43353</v>
      </c>
      <c r="W33" s="39">
        <f t="shared" si="15"/>
        <v>43398</v>
      </c>
      <c r="X33" s="34"/>
      <c r="Y33" s="34"/>
      <c r="Z33" s="34"/>
      <c r="AA33" s="34"/>
      <c r="AB33" s="14" t="s">
        <v>77</v>
      </c>
      <c r="AC33" s="34"/>
      <c r="AD33" s="33">
        <v>796</v>
      </c>
      <c r="AE33" s="14" t="s">
        <v>93</v>
      </c>
      <c r="AF33" s="33">
        <v>6</v>
      </c>
      <c r="AG33" s="33">
        <v>93000000000</v>
      </c>
      <c r="AH33" s="32" t="s">
        <v>87</v>
      </c>
      <c r="AI33" s="39">
        <f t="shared" si="16"/>
        <v>43418</v>
      </c>
      <c r="AJ33" s="39">
        <v>43452</v>
      </c>
      <c r="AK33" s="39">
        <f>AJ33+30</f>
        <v>43482</v>
      </c>
      <c r="AL33" s="40">
        <v>2019</v>
      </c>
      <c r="AM33" s="34"/>
      <c r="AN33" s="40"/>
      <c r="AO33" s="34"/>
      <c r="AP33" s="34"/>
      <c r="AQ33" s="34"/>
      <c r="AR33" s="34"/>
      <c r="AS33" s="32" t="s">
        <v>271</v>
      </c>
      <c r="AT33" s="32" t="s">
        <v>271</v>
      </c>
      <c r="AU33" s="32" t="s">
        <v>271</v>
      </c>
      <c r="AV33" s="32" t="s">
        <v>269</v>
      </c>
      <c r="AW33" s="34"/>
      <c r="AX33" s="34"/>
      <c r="AY33" s="28">
        <v>24</v>
      </c>
    </row>
    <row r="34" spans="1:51" s="13" customFormat="1" ht="55.2">
      <c r="A34" s="33" t="s">
        <v>174</v>
      </c>
      <c r="B34" s="31" t="s">
        <v>394</v>
      </c>
      <c r="C34" s="41" t="s">
        <v>75</v>
      </c>
      <c r="D34" s="41" t="s">
        <v>275</v>
      </c>
      <c r="E34" s="14" t="s">
        <v>81</v>
      </c>
      <c r="F34" s="31">
        <v>1</v>
      </c>
      <c r="G34" s="14" t="s">
        <v>280</v>
      </c>
      <c r="H34" s="36">
        <v>27.12</v>
      </c>
      <c r="I34" s="36" t="s">
        <v>278</v>
      </c>
      <c r="J34" s="33">
        <v>1</v>
      </c>
      <c r="K34" s="34"/>
      <c r="L34" s="24" t="s">
        <v>269</v>
      </c>
      <c r="M34" s="14" t="s">
        <v>274</v>
      </c>
      <c r="N34" s="32" t="s">
        <v>273</v>
      </c>
      <c r="O34" s="37">
        <v>252.88672</v>
      </c>
      <c r="P34" s="38"/>
      <c r="Q34" s="19">
        <v>252.88672</v>
      </c>
      <c r="R34" s="37">
        <f t="shared" si="14"/>
        <v>298.40632959999999</v>
      </c>
      <c r="S34" s="33" t="s">
        <v>90</v>
      </c>
      <c r="T34" s="32" t="s">
        <v>75</v>
      </c>
      <c r="U34" s="32" t="s">
        <v>92</v>
      </c>
      <c r="V34" s="39">
        <v>43353</v>
      </c>
      <c r="W34" s="39">
        <f t="shared" si="15"/>
        <v>43398</v>
      </c>
      <c r="X34" s="34"/>
      <c r="Y34" s="34"/>
      <c r="Z34" s="34"/>
      <c r="AA34" s="34"/>
      <c r="AB34" s="14" t="s">
        <v>280</v>
      </c>
      <c r="AC34" s="34"/>
      <c r="AD34" s="33">
        <v>796</v>
      </c>
      <c r="AE34" s="14" t="s">
        <v>93</v>
      </c>
      <c r="AF34" s="33">
        <v>16</v>
      </c>
      <c r="AG34" s="33">
        <v>93000000000</v>
      </c>
      <c r="AH34" s="32" t="s">
        <v>87</v>
      </c>
      <c r="AI34" s="39">
        <f t="shared" si="16"/>
        <v>43418</v>
      </c>
      <c r="AJ34" s="39">
        <v>43452</v>
      </c>
      <c r="AK34" s="39">
        <f>AJ34+30</f>
        <v>43482</v>
      </c>
      <c r="AL34" s="40">
        <v>2019</v>
      </c>
      <c r="AM34" s="34"/>
      <c r="AN34" s="40"/>
      <c r="AO34" s="34"/>
      <c r="AP34" s="34"/>
      <c r="AQ34" s="34"/>
      <c r="AR34" s="34"/>
      <c r="AS34" s="32" t="s">
        <v>271</v>
      </c>
      <c r="AT34" s="32" t="s">
        <v>271</v>
      </c>
      <c r="AU34" s="32" t="s">
        <v>271</v>
      </c>
      <c r="AV34" s="32" t="s">
        <v>269</v>
      </c>
      <c r="AW34" s="34"/>
      <c r="AX34" s="34"/>
      <c r="AY34" s="28">
        <v>25</v>
      </c>
    </row>
    <row r="35" spans="1:51" s="53" customFormat="1" ht="66.599999999999994" customHeight="1">
      <c r="A35" s="42" t="s">
        <v>174</v>
      </c>
      <c r="B35" s="31" t="s">
        <v>395</v>
      </c>
      <c r="C35" s="43" t="s">
        <v>75</v>
      </c>
      <c r="D35" s="43" t="s">
        <v>275</v>
      </c>
      <c r="E35" s="44" t="s">
        <v>81</v>
      </c>
      <c r="F35" s="31">
        <v>1</v>
      </c>
      <c r="G35" s="44" t="s">
        <v>177</v>
      </c>
      <c r="H35" s="45">
        <v>46.71</v>
      </c>
      <c r="I35" s="45" t="s">
        <v>178</v>
      </c>
      <c r="J35" s="42">
        <v>1</v>
      </c>
      <c r="K35" s="46"/>
      <c r="L35" s="24" t="s">
        <v>269</v>
      </c>
      <c r="M35" s="44" t="s">
        <v>274</v>
      </c>
      <c r="N35" s="47" t="s">
        <v>273</v>
      </c>
      <c r="O35" s="48">
        <v>14647</v>
      </c>
      <c r="P35" s="49"/>
      <c r="Q35" s="50">
        <v>14647</v>
      </c>
      <c r="R35" s="48">
        <f t="shared" si="14"/>
        <v>17283.46</v>
      </c>
      <c r="S35" s="42" t="s">
        <v>179</v>
      </c>
      <c r="T35" s="47" t="s">
        <v>75</v>
      </c>
      <c r="U35" s="32" t="s">
        <v>92</v>
      </c>
      <c r="V35" s="51">
        <v>43353</v>
      </c>
      <c r="W35" s="51">
        <f>V35+45</f>
        <v>43398</v>
      </c>
      <c r="X35" s="46"/>
      <c r="Y35" s="46"/>
      <c r="Z35" s="46"/>
      <c r="AA35" s="46"/>
      <c r="AB35" s="44" t="s">
        <v>177</v>
      </c>
      <c r="AC35" s="46"/>
      <c r="AD35" s="42">
        <v>112</v>
      </c>
      <c r="AE35" s="42" t="s">
        <v>94</v>
      </c>
      <c r="AF35" s="42">
        <v>380090.30499999999</v>
      </c>
      <c r="AG35" s="42">
        <v>93000000000</v>
      </c>
      <c r="AH35" s="47" t="s">
        <v>87</v>
      </c>
      <c r="AI35" s="51">
        <f>W35+20</f>
        <v>43418</v>
      </c>
      <c r="AJ35" s="51">
        <f>AI35</f>
        <v>43418</v>
      </c>
      <c r="AK35" s="51">
        <v>43475</v>
      </c>
      <c r="AL35" s="52">
        <v>2019</v>
      </c>
      <c r="AM35" s="46"/>
      <c r="AN35" s="52"/>
      <c r="AO35" s="46"/>
      <c r="AP35" s="46"/>
      <c r="AQ35" s="46"/>
      <c r="AR35" s="46"/>
      <c r="AS35" s="47" t="s">
        <v>271</v>
      </c>
      <c r="AT35" s="47" t="s">
        <v>271</v>
      </c>
      <c r="AU35" s="47" t="s">
        <v>271</v>
      </c>
      <c r="AV35" s="47" t="s">
        <v>269</v>
      </c>
      <c r="AW35" s="46"/>
      <c r="AX35" s="84"/>
      <c r="AY35" s="28">
        <v>26</v>
      </c>
    </row>
    <row r="36" spans="1:51" s="13" customFormat="1" ht="69">
      <c r="A36" s="33" t="s">
        <v>174</v>
      </c>
      <c r="B36" s="31" t="s">
        <v>396</v>
      </c>
      <c r="C36" s="41" t="s">
        <v>75</v>
      </c>
      <c r="D36" s="41" t="s">
        <v>279</v>
      </c>
      <c r="E36" s="14" t="s">
        <v>81</v>
      </c>
      <c r="F36" s="31">
        <v>1</v>
      </c>
      <c r="G36" s="14" t="s">
        <v>206</v>
      </c>
      <c r="H36" s="36" t="s">
        <v>207</v>
      </c>
      <c r="I36" s="36">
        <v>29.3</v>
      </c>
      <c r="J36" s="33">
        <v>2</v>
      </c>
      <c r="K36" s="34"/>
      <c r="L36" s="24" t="s">
        <v>269</v>
      </c>
      <c r="M36" s="14" t="s">
        <v>274</v>
      </c>
      <c r="N36" s="32" t="s">
        <v>273</v>
      </c>
      <c r="O36" s="37">
        <v>499.58640000000003</v>
      </c>
      <c r="P36" s="38"/>
      <c r="Q36" s="19">
        <v>499.58640000000003</v>
      </c>
      <c r="R36" s="37">
        <f t="shared" si="14"/>
        <v>589.51195199999995</v>
      </c>
      <c r="S36" s="33" t="s">
        <v>90</v>
      </c>
      <c r="T36" s="32" t="s">
        <v>75</v>
      </c>
      <c r="U36" s="32" t="s">
        <v>92</v>
      </c>
      <c r="V36" s="39">
        <v>43353</v>
      </c>
      <c r="W36" s="39">
        <f t="shared" si="15"/>
        <v>43398</v>
      </c>
      <c r="X36" s="34"/>
      <c r="Y36" s="34"/>
      <c r="Z36" s="34"/>
      <c r="AA36" s="34"/>
      <c r="AB36" s="14" t="s">
        <v>206</v>
      </c>
      <c r="AC36" s="34"/>
      <c r="AD36" s="33">
        <v>796</v>
      </c>
      <c r="AE36" s="14" t="s">
        <v>93</v>
      </c>
      <c r="AF36" s="33">
        <v>108</v>
      </c>
      <c r="AG36" s="33">
        <v>93000000000</v>
      </c>
      <c r="AH36" s="32" t="s">
        <v>87</v>
      </c>
      <c r="AI36" s="39">
        <f t="shared" si="16"/>
        <v>43418</v>
      </c>
      <c r="AJ36" s="39">
        <v>43452</v>
      </c>
      <c r="AK36" s="39">
        <f t="shared" ref="AK36:AK45" si="17">AJ36+30</f>
        <v>43482</v>
      </c>
      <c r="AL36" s="40">
        <v>2019</v>
      </c>
      <c r="AM36" s="34"/>
      <c r="AN36" s="40"/>
      <c r="AO36" s="34"/>
      <c r="AP36" s="34"/>
      <c r="AQ36" s="34"/>
      <c r="AR36" s="34"/>
      <c r="AS36" s="32" t="s">
        <v>271</v>
      </c>
      <c r="AT36" s="32" t="s">
        <v>271</v>
      </c>
      <c r="AU36" s="32" t="s">
        <v>271</v>
      </c>
      <c r="AV36" s="32" t="s">
        <v>269</v>
      </c>
      <c r="AW36" s="34"/>
      <c r="AX36" s="34"/>
      <c r="AY36" s="28">
        <v>27</v>
      </c>
    </row>
    <row r="37" spans="1:51" s="13" customFormat="1" ht="69">
      <c r="A37" s="33" t="s">
        <v>174</v>
      </c>
      <c r="B37" s="31" t="s">
        <v>397</v>
      </c>
      <c r="C37" s="41" t="s">
        <v>75</v>
      </c>
      <c r="D37" s="41" t="s">
        <v>279</v>
      </c>
      <c r="E37" s="14" t="s">
        <v>81</v>
      </c>
      <c r="F37" s="31">
        <v>1</v>
      </c>
      <c r="G37" s="14" t="s">
        <v>208</v>
      </c>
      <c r="H37" s="36" t="s">
        <v>207</v>
      </c>
      <c r="I37" s="36">
        <v>29.3</v>
      </c>
      <c r="J37" s="33">
        <v>2</v>
      </c>
      <c r="K37" s="34"/>
      <c r="L37" s="24" t="s">
        <v>269</v>
      </c>
      <c r="M37" s="14" t="s">
        <v>274</v>
      </c>
      <c r="N37" s="32" t="s">
        <v>273</v>
      </c>
      <c r="O37" s="37">
        <v>252.68664000000001</v>
      </c>
      <c r="P37" s="38"/>
      <c r="Q37" s="19">
        <v>252.68664000000001</v>
      </c>
      <c r="R37" s="37">
        <f t="shared" si="14"/>
        <v>298.17023519999998</v>
      </c>
      <c r="S37" s="33" t="s">
        <v>90</v>
      </c>
      <c r="T37" s="32" t="s">
        <v>75</v>
      </c>
      <c r="U37" s="32" t="s">
        <v>92</v>
      </c>
      <c r="V37" s="39">
        <v>43353</v>
      </c>
      <c r="W37" s="39">
        <f t="shared" si="15"/>
        <v>43398</v>
      </c>
      <c r="X37" s="34"/>
      <c r="Y37" s="34"/>
      <c r="Z37" s="34"/>
      <c r="AA37" s="34"/>
      <c r="AB37" s="14" t="s">
        <v>208</v>
      </c>
      <c r="AC37" s="34"/>
      <c r="AD37" s="33">
        <v>796</v>
      </c>
      <c r="AE37" s="14" t="s">
        <v>93</v>
      </c>
      <c r="AF37" s="33">
        <v>120</v>
      </c>
      <c r="AG37" s="33">
        <v>93000000000</v>
      </c>
      <c r="AH37" s="32" t="s">
        <v>87</v>
      </c>
      <c r="AI37" s="39">
        <f t="shared" si="16"/>
        <v>43418</v>
      </c>
      <c r="AJ37" s="39">
        <v>43452</v>
      </c>
      <c r="AK37" s="39">
        <f t="shared" si="17"/>
        <v>43482</v>
      </c>
      <c r="AL37" s="40">
        <v>2019</v>
      </c>
      <c r="AM37" s="34"/>
      <c r="AN37" s="40"/>
      <c r="AO37" s="34"/>
      <c r="AP37" s="34"/>
      <c r="AQ37" s="34"/>
      <c r="AR37" s="34"/>
      <c r="AS37" s="32" t="s">
        <v>271</v>
      </c>
      <c r="AT37" s="32" t="s">
        <v>271</v>
      </c>
      <c r="AU37" s="32" t="s">
        <v>271</v>
      </c>
      <c r="AV37" s="32" t="s">
        <v>269</v>
      </c>
      <c r="AW37" s="34"/>
      <c r="AX37" s="34"/>
      <c r="AY37" s="28">
        <v>28</v>
      </c>
    </row>
    <row r="38" spans="1:51" s="13" customFormat="1" ht="69">
      <c r="A38" s="33" t="s">
        <v>174</v>
      </c>
      <c r="B38" s="31" t="s">
        <v>398</v>
      </c>
      <c r="C38" s="41" t="s">
        <v>75</v>
      </c>
      <c r="D38" s="41" t="s">
        <v>279</v>
      </c>
      <c r="E38" s="14" t="s">
        <v>81</v>
      </c>
      <c r="F38" s="31">
        <v>1</v>
      </c>
      <c r="G38" s="14" t="s">
        <v>209</v>
      </c>
      <c r="H38" s="36" t="s">
        <v>207</v>
      </c>
      <c r="I38" s="36">
        <v>29.3</v>
      </c>
      <c r="J38" s="33">
        <v>2</v>
      </c>
      <c r="K38" s="34"/>
      <c r="L38" s="24" t="s">
        <v>269</v>
      </c>
      <c r="M38" s="14" t="s">
        <v>274</v>
      </c>
      <c r="N38" s="32" t="s">
        <v>273</v>
      </c>
      <c r="O38" s="37">
        <v>367.58879999999999</v>
      </c>
      <c r="P38" s="38"/>
      <c r="Q38" s="19">
        <v>367.58879999999999</v>
      </c>
      <c r="R38" s="37">
        <f t="shared" si="14"/>
        <v>433.75478399999997</v>
      </c>
      <c r="S38" s="33" t="s">
        <v>90</v>
      </c>
      <c r="T38" s="32" t="s">
        <v>75</v>
      </c>
      <c r="U38" s="32" t="s">
        <v>92</v>
      </c>
      <c r="V38" s="39">
        <v>43353</v>
      </c>
      <c r="W38" s="39">
        <f t="shared" si="15"/>
        <v>43398</v>
      </c>
      <c r="X38" s="34"/>
      <c r="Y38" s="34"/>
      <c r="Z38" s="34"/>
      <c r="AA38" s="34"/>
      <c r="AB38" s="14" t="s">
        <v>209</v>
      </c>
      <c r="AC38" s="34"/>
      <c r="AD38" s="33">
        <v>796</v>
      </c>
      <c r="AE38" s="14" t="s">
        <v>93</v>
      </c>
      <c r="AF38" s="33">
        <v>348</v>
      </c>
      <c r="AG38" s="33">
        <v>93000000000</v>
      </c>
      <c r="AH38" s="32" t="s">
        <v>87</v>
      </c>
      <c r="AI38" s="39">
        <f t="shared" si="16"/>
        <v>43418</v>
      </c>
      <c r="AJ38" s="39">
        <v>43452</v>
      </c>
      <c r="AK38" s="39">
        <f t="shared" si="17"/>
        <v>43482</v>
      </c>
      <c r="AL38" s="40">
        <v>2019</v>
      </c>
      <c r="AM38" s="34"/>
      <c r="AN38" s="40"/>
      <c r="AO38" s="34"/>
      <c r="AP38" s="34"/>
      <c r="AQ38" s="34"/>
      <c r="AR38" s="34"/>
      <c r="AS38" s="32" t="s">
        <v>271</v>
      </c>
      <c r="AT38" s="32" t="s">
        <v>271</v>
      </c>
      <c r="AU38" s="32" t="s">
        <v>271</v>
      </c>
      <c r="AV38" s="32" t="s">
        <v>269</v>
      </c>
      <c r="AW38" s="34"/>
      <c r="AX38" s="34"/>
      <c r="AY38" s="28">
        <v>29</v>
      </c>
    </row>
    <row r="39" spans="1:51" s="13" customFormat="1" ht="69">
      <c r="A39" s="33" t="s">
        <v>174</v>
      </c>
      <c r="B39" s="31" t="s">
        <v>399</v>
      </c>
      <c r="C39" s="41" t="s">
        <v>75</v>
      </c>
      <c r="D39" s="41" t="s">
        <v>279</v>
      </c>
      <c r="E39" s="14" t="s">
        <v>81</v>
      </c>
      <c r="F39" s="31">
        <v>1</v>
      </c>
      <c r="G39" s="14" t="s">
        <v>205</v>
      </c>
      <c r="H39" s="36">
        <v>45.32</v>
      </c>
      <c r="I39" s="36">
        <v>29.3</v>
      </c>
      <c r="J39" s="33">
        <v>2</v>
      </c>
      <c r="K39" s="34"/>
      <c r="L39" s="24" t="s">
        <v>269</v>
      </c>
      <c r="M39" s="14" t="s">
        <v>274</v>
      </c>
      <c r="N39" s="32" t="s">
        <v>273</v>
      </c>
      <c r="O39" s="37">
        <v>537.73008000000004</v>
      </c>
      <c r="P39" s="38"/>
      <c r="Q39" s="19">
        <v>537.73008000000004</v>
      </c>
      <c r="R39" s="37">
        <f t="shared" si="14"/>
        <v>634.52149440000005</v>
      </c>
      <c r="S39" s="33" t="s">
        <v>90</v>
      </c>
      <c r="T39" s="32" t="s">
        <v>75</v>
      </c>
      <c r="U39" s="32" t="s">
        <v>92</v>
      </c>
      <c r="V39" s="39">
        <v>43353</v>
      </c>
      <c r="W39" s="39">
        <f t="shared" si="15"/>
        <v>43398</v>
      </c>
      <c r="X39" s="34"/>
      <c r="Y39" s="34"/>
      <c r="Z39" s="34"/>
      <c r="AA39" s="34"/>
      <c r="AB39" s="14" t="s">
        <v>205</v>
      </c>
      <c r="AC39" s="34"/>
      <c r="AD39" s="33">
        <v>796</v>
      </c>
      <c r="AE39" s="14" t="s">
        <v>93</v>
      </c>
      <c r="AF39" s="33">
        <v>72</v>
      </c>
      <c r="AG39" s="33">
        <v>93000000000</v>
      </c>
      <c r="AH39" s="32" t="s">
        <v>87</v>
      </c>
      <c r="AI39" s="39">
        <f t="shared" si="16"/>
        <v>43418</v>
      </c>
      <c r="AJ39" s="39">
        <v>43452</v>
      </c>
      <c r="AK39" s="39">
        <f t="shared" si="17"/>
        <v>43482</v>
      </c>
      <c r="AL39" s="40">
        <v>2019</v>
      </c>
      <c r="AM39" s="34"/>
      <c r="AN39" s="40"/>
      <c r="AO39" s="34"/>
      <c r="AP39" s="34"/>
      <c r="AQ39" s="34"/>
      <c r="AR39" s="34"/>
      <c r="AS39" s="32" t="s">
        <v>271</v>
      </c>
      <c r="AT39" s="32" t="s">
        <v>271</v>
      </c>
      <c r="AU39" s="32" t="s">
        <v>271</v>
      </c>
      <c r="AV39" s="32" t="s">
        <v>269</v>
      </c>
      <c r="AW39" s="34"/>
      <c r="AX39" s="34"/>
      <c r="AY39" s="28">
        <v>30</v>
      </c>
    </row>
    <row r="40" spans="1:51" s="13" customFormat="1" ht="69">
      <c r="A40" s="33" t="s">
        <v>174</v>
      </c>
      <c r="B40" s="31" t="s">
        <v>400</v>
      </c>
      <c r="C40" s="41" t="s">
        <v>75</v>
      </c>
      <c r="D40" s="41" t="s">
        <v>279</v>
      </c>
      <c r="E40" s="14" t="s">
        <v>81</v>
      </c>
      <c r="F40" s="31">
        <v>1</v>
      </c>
      <c r="G40" s="14" t="s">
        <v>210</v>
      </c>
      <c r="H40" s="36" t="s">
        <v>207</v>
      </c>
      <c r="I40" s="36">
        <v>29.3</v>
      </c>
      <c r="J40" s="33">
        <v>2</v>
      </c>
      <c r="K40" s="34"/>
      <c r="L40" s="24" t="s">
        <v>269</v>
      </c>
      <c r="M40" s="14" t="s">
        <v>274</v>
      </c>
      <c r="N40" s="32" t="s">
        <v>273</v>
      </c>
      <c r="O40" s="37">
        <v>358.26983999999999</v>
      </c>
      <c r="P40" s="38"/>
      <c r="Q40" s="19">
        <v>358.26983999999999</v>
      </c>
      <c r="R40" s="37">
        <f t="shared" si="14"/>
        <v>422.75841119999995</v>
      </c>
      <c r="S40" s="33" t="s">
        <v>90</v>
      </c>
      <c r="T40" s="32" t="s">
        <v>75</v>
      </c>
      <c r="U40" s="32" t="s">
        <v>92</v>
      </c>
      <c r="V40" s="39">
        <v>43353</v>
      </c>
      <c r="W40" s="39">
        <f t="shared" si="15"/>
        <v>43398</v>
      </c>
      <c r="X40" s="34"/>
      <c r="Y40" s="34"/>
      <c r="Z40" s="34"/>
      <c r="AA40" s="34"/>
      <c r="AB40" s="14" t="s">
        <v>210</v>
      </c>
      <c r="AC40" s="34"/>
      <c r="AD40" s="33">
        <v>796</v>
      </c>
      <c r="AE40" s="14" t="s">
        <v>93</v>
      </c>
      <c r="AF40" s="33">
        <v>360</v>
      </c>
      <c r="AG40" s="33">
        <v>93000000000</v>
      </c>
      <c r="AH40" s="32" t="s">
        <v>87</v>
      </c>
      <c r="AI40" s="39">
        <f t="shared" si="16"/>
        <v>43418</v>
      </c>
      <c r="AJ40" s="39">
        <v>43452</v>
      </c>
      <c r="AK40" s="39">
        <f t="shared" si="17"/>
        <v>43482</v>
      </c>
      <c r="AL40" s="40">
        <v>2019</v>
      </c>
      <c r="AM40" s="34"/>
      <c r="AN40" s="40"/>
      <c r="AO40" s="34"/>
      <c r="AP40" s="34"/>
      <c r="AQ40" s="34"/>
      <c r="AR40" s="34"/>
      <c r="AS40" s="32" t="s">
        <v>271</v>
      </c>
      <c r="AT40" s="32" t="s">
        <v>271</v>
      </c>
      <c r="AU40" s="32" t="s">
        <v>271</v>
      </c>
      <c r="AV40" s="32" t="s">
        <v>269</v>
      </c>
      <c r="AW40" s="34"/>
      <c r="AX40" s="34"/>
      <c r="AY40" s="28">
        <v>31</v>
      </c>
    </row>
    <row r="41" spans="1:51" s="13" customFormat="1" ht="82.8">
      <c r="A41" s="33" t="s">
        <v>174</v>
      </c>
      <c r="B41" s="31" t="s">
        <v>401</v>
      </c>
      <c r="C41" s="41" t="s">
        <v>75</v>
      </c>
      <c r="D41" s="41" t="s">
        <v>279</v>
      </c>
      <c r="E41" s="14" t="s">
        <v>81</v>
      </c>
      <c r="F41" s="31">
        <v>1</v>
      </c>
      <c r="G41" s="14" t="s">
        <v>211</v>
      </c>
      <c r="H41" s="36" t="s">
        <v>207</v>
      </c>
      <c r="I41" s="36">
        <v>29.3</v>
      </c>
      <c r="J41" s="33">
        <v>2</v>
      </c>
      <c r="K41" s="34"/>
      <c r="L41" s="24" t="s">
        <v>269</v>
      </c>
      <c r="M41" s="14" t="s">
        <v>274</v>
      </c>
      <c r="N41" s="32" t="s">
        <v>273</v>
      </c>
      <c r="O41" s="37">
        <v>249.64992000000001</v>
      </c>
      <c r="P41" s="38"/>
      <c r="Q41" s="19">
        <v>249.64992000000001</v>
      </c>
      <c r="R41" s="37">
        <f t="shared" si="14"/>
        <v>294.58690560000002</v>
      </c>
      <c r="S41" s="33" t="s">
        <v>90</v>
      </c>
      <c r="T41" s="32" t="s">
        <v>75</v>
      </c>
      <c r="U41" s="32" t="s">
        <v>92</v>
      </c>
      <c r="V41" s="39">
        <v>43353</v>
      </c>
      <c r="W41" s="39">
        <f t="shared" si="15"/>
        <v>43398</v>
      </c>
      <c r="X41" s="34"/>
      <c r="Y41" s="34"/>
      <c r="Z41" s="34"/>
      <c r="AA41" s="34"/>
      <c r="AB41" s="14" t="s">
        <v>211</v>
      </c>
      <c r="AC41" s="34"/>
      <c r="AD41" s="33">
        <v>796</v>
      </c>
      <c r="AE41" s="14" t="s">
        <v>93</v>
      </c>
      <c r="AF41" s="33">
        <v>456</v>
      </c>
      <c r="AG41" s="33">
        <v>93000000000</v>
      </c>
      <c r="AH41" s="32" t="s">
        <v>87</v>
      </c>
      <c r="AI41" s="39">
        <f t="shared" si="16"/>
        <v>43418</v>
      </c>
      <c r="AJ41" s="39">
        <v>43452</v>
      </c>
      <c r="AK41" s="39">
        <f t="shared" si="17"/>
        <v>43482</v>
      </c>
      <c r="AL41" s="40">
        <v>2019</v>
      </c>
      <c r="AM41" s="34"/>
      <c r="AN41" s="40"/>
      <c r="AO41" s="34"/>
      <c r="AP41" s="34"/>
      <c r="AQ41" s="34"/>
      <c r="AR41" s="34"/>
      <c r="AS41" s="32" t="s">
        <v>271</v>
      </c>
      <c r="AT41" s="32" t="s">
        <v>271</v>
      </c>
      <c r="AU41" s="32" t="s">
        <v>271</v>
      </c>
      <c r="AV41" s="32" t="s">
        <v>269</v>
      </c>
      <c r="AW41" s="34"/>
      <c r="AX41" s="34"/>
      <c r="AY41" s="28">
        <v>32</v>
      </c>
    </row>
    <row r="42" spans="1:51" s="13" customFormat="1" ht="69">
      <c r="A42" s="33" t="s">
        <v>174</v>
      </c>
      <c r="B42" s="31" t="s">
        <v>402</v>
      </c>
      <c r="C42" s="41" t="s">
        <v>75</v>
      </c>
      <c r="D42" s="41" t="s">
        <v>275</v>
      </c>
      <c r="E42" s="14" t="s">
        <v>81</v>
      </c>
      <c r="F42" s="31">
        <v>1</v>
      </c>
      <c r="G42" s="14" t="s">
        <v>180</v>
      </c>
      <c r="H42" s="36">
        <v>27.12</v>
      </c>
      <c r="I42" s="36" t="s">
        <v>278</v>
      </c>
      <c r="J42" s="33">
        <v>1</v>
      </c>
      <c r="K42" s="34"/>
      <c r="L42" s="24" t="s">
        <v>269</v>
      </c>
      <c r="M42" s="14" t="s">
        <v>274</v>
      </c>
      <c r="N42" s="32" t="s">
        <v>273</v>
      </c>
      <c r="O42" s="37">
        <v>1540.58656</v>
      </c>
      <c r="P42" s="38"/>
      <c r="Q42" s="19">
        <v>1540.58656</v>
      </c>
      <c r="R42" s="37">
        <f t="shared" si="14"/>
        <v>1817.8921407999999</v>
      </c>
      <c r="S42" s="33" t="s">
        <v>90</v>
      </c>
      <c r="T42" s="32" t="s">
        <v>75</v>
      </c>
      <c r="U42" s="32" t="s">
        <v>92</v>
      </c>
      <c r="V42" s="39">
        <v>43355</v>
      </c>
      <c r="W42" s="39">
        <f t="shared" si="15"/>
        <v>43400</v>
      </c>
      <c r="X42" s="34"/>
      <c r="Y42" s="34"/>
      <c r="Z42" s="34"/>
      <c r="AA42" s="34"/>
      <c r="AB42" s="14" t="s">
        <v>180</v>
      </c>
      <c r="AC42" s="34"/>
      <c r="AD42" s="33">
        <v>796</v>
      </c>
      <c r="AE42" s="14" t="s">
        <v>93</v>
      </c>
      <c r="AF42" s="33">
        <v>1259</v>
      </c>
      <c r="AG42" s="33">
        <v>93000000000</v>
      </c>
      <c r="AH42" s="32" t="s">
        <v>87</v>
      </c>
      <c r="AI42" s="39">
        <f t="shared" si="16"/>
        <v>43420</v>
      </c>
      <c r="AJ42" s="39">
        <v>43452</v>
      </c>
      <c r="AK42" s="39">
        <f t="shared" si="17"/>
        <v>43482</v>
      </c>
      <c r="AL42" s="40">
        <v>2019</v>
      </c>
      <c r="AM42" s="34"/>
      <c r="AN42" s="40"/>
      <c r="AO42" s="34"/>
      <c r="AP42" s="34"/>
      <c r="AQ42" s="34"/>
      <c r="AR42" s="34"/>
      <c r="AS42" s="32" t="s">
        <v>271</v>
      </c>
      <c r="AT42" s="32" t="s">
        <v>271</v>
      </c>
      <c r="AU42" s="32" t="s">
        <v>271</v>
      </c>
      <c r="AV42" s="32" t="s">
        <v>269</v>
      </c>
      <c r="AW42" s="34"/>
      <c r="AX42" s="34"/>
      <c r="AY42" s="28">
        <v>33</v>
      </c>
    </row>
    <row r="43" spans="1:51" s="13" customFormat="1" ht="69">
      <c r="A43" s="33" t="s">
        <v>174</v>
      </c>
      <c r="B43" s="31" t="s">
        <v>403</v>
      </c>
      <c r="C43" s="41" t="s">
        <v>75</v>
      </c>
      <c r="D43" s="41" t="s">
        <v>275</v>
      </c>
      <c r="E43" s="14" t="s">
        <v>81</v>
      </c>
      <c r="F43" s="31">
        <v>1</v>
      </c>
      <c r="G43" s="14" t="s">
        <v>276</v>
      </c>
      <c r="H43" s="36">
        <v>27.1</v>
      </c>
      <c r="I43" s="36" t="s">
        <v>277</v>
      </c>
      <c r="J43" s="33">
        <v>1</v>
      </c>
      <c r="K43" s="34"/>
      <c r="L43" s="24" t="s">
        <v>269</v>
      </c>
      <c r="M43" s="14" t="s">
        <v>274</v>
      </c>
      <c r="N43" s="32" t="s">
        <v>273</v>
      </c>
      <c r="O43" s="37">
        <v>205.89381</v>
      </c>
      <c r="P43" s="38"/>
      <c r="Q43" s="19">
        <v>205.89381</v>
      </c>
      <c r="R43" s="37">
        <f t="shared" si="14"/>
        <v>242.9546958</v>
      </c>
      <c r="S43" s="33" t="s">
        <v>90</v>
      </c>
      <c r="T43" s="32" t="s">
        <v>75</v>
      </c>
      <c r="U43" s="32" t="s">
        <v>92</v>
      </c>
      <c r="V43" s="39">
        <v>43355</v>
      </c>
      <c r="W43" s="39">
        <f t="shared" si="15"/>
        <v>43400</v>
      </c>
      <c r="X43" s="34"/>
      <c r="Y43" s="34"/>
      <c r="Z43" s="34"/>
      <c r="AA43" s="34"/>
      <c r="AB43" s="14" t="s">
        <v>276</v>
      </c>
      <c r="AC43" s="34"/>
      <c r="AD43" s="33">
        <v>796</v>
      </c>
      <c r="AE43" s="14" t="s">
        <v>93</v>
      </c>
      <c r="AF43" s="33">
        <v>189</v>
      </c>
      <c r="AG43" s="33">
        <v>93000000000</v>
      </c>
      <c r="AH43" s="32" t="s">
        <v>87</v>
      </c>
      <c r="AI43" s="39">
        <f t="shared" si="16"/>
        <v>43420</v>
      </c>
      <c r="AJ43" s="39">
        <v>43452</v>
      </c>
      <c r="AK43" s="39">
        <f t="shared" si="17"/>
        <v>43482</v>
      </c>
      <c r="AL43" s="40">
        <v>2019</v>
      </c>
      <c r="AM43" s="34"/>
      <c r="AN43" s="40"/>
      <c r="AO43" s="34"/>
      <c r="AP43" s="34"/>
      <c r="AQ43" s="34"/>
      <c r="AR43" s="34"/>
      <c r="AS43" s="32" t="s">
        <v>271</v>
      </c>
      <c r="AT43" s="32" t="s">
        <v>271</v>
      </c>
      <c r="AU43" s="32" t="s">
        <v>271</v>
      </c>
      <c r="AV43" s="32" t="s">
        <v>269</v>
      </c>
      <c r="AW43" s="34"/>
      <c r="AX43" s="34"/>
      <c r="AY43" s="28">
        <v>34</v>
      </c>
    </row>
    <row r="44" spans="1:51" s="13" customFormat="1" ht="55.2">
      <c r="A44" s="33" t="s">
        <v>174</v>
      </c>
      <c r="B44" s="31" t="s">
        <v>404</v>
      </c>
      <c r="C44" s="41" t="s">
        <v>75</v>
      </c>
      <c r="D44" s="41" t="s">
        <v>275</v>
      </c>
      <c r="E44" s="14" t="s">
        <v>81</v>
      </c>
      <c r="F44" s="31">
        <v>1</v>
      </c>
      <c r="G44" s="14" t="s">
        <v>181</v>
      </c>
      <c r="H44" s="36" t="s">
        <v>85</v>
      </c>
      <c r="I44" s="36" t="s">
        <v>85</v>
      </c>
      <c r="J44" s="33">
        <v>1</v>
      </c>
      <c r="K44" s="34"/>
      <c r="L44" s="24" t="s">
        <v>269</v>
      </c>
      <c r="M44" s="14" t="s">
        <v>274</v>
      </c>
      <c r="N44" s="32" t="s">
        <v>273</v>
      </c>
      <c r="O44" s="37">
        <v>3310.1271900000002</v>
      </c>
      <c r="P44" s="38"/>
      <c r="Q44" s="19">
        <v>3310.1271900000002</v>
      </c>
      <c r="R44" s="37">
        <f t="shared" si="14"/>
        <v>3905.9500841999998</v>
      </c>
      <c r="S44" s="33" t="s">
        <v>90</v>
      </c>
      <c r="T44" s="32" t="s">
        <v>75</v>
      </c>
      <c r="U44" s="32" t="s">
        <v>92</v>
      </c>
      <c r="V44" s="39">
        <v>43355</v>
      </c>
      <c r="W44" s="39">
        <f t="shared" si="15"/>
        <v>43400</v>
      </c>
      <c r="X44" s="34"/>
      <c r="Y44" s="34"/>
      <c r="Z44" s="34"/>
      <c r="AA44" s="34"/>
      <c r="AB44" s="14" t="s">
        <v>181</v>
      </c>
      <c r="AC44" s="34"/>
      <c r="AD44" s="33">
        <v>796</v>
      </c>
      <c r="AE44" s="14" t="s">
        <v>93</v>
      </c>
      <c r="AF44" s="33">
        <v>730</v>
      </c>
      <c r="AG44" s="33">
        <v>93000000000</v>
      </c>
      <c r="AH44" s="32" t="s">
        <v>87</v>
      </c>
      <c r="AI44" s="39">
        <f t="shared" si="16"/>
        <v>43420</v>
      </c>
      <c r="AJ44" s="39">
        <v>43452</v>
      </c>
      <c r="AK44" s="39">
        <f t="shared" si="17"/>
        <v>43482</v>
      </c>
      <c r="AL44" s="40">
        <v>2019</v>
      </c>
      <c r="AM44" s="34"/>
      <c r="AN44" s="40"/>
      <c r="AO44" s="34"/>
      <c r="AP44" s="34"/>
      <c r="AQ44" s="34"/>
      <c r="AR44" s="34"/>
      <c r="AS44" s="32" t="s">
        <v>271</v>
      </c>
      <c r="AT44" s="32" t="s">
        <v>271</v>
      </c>
      <c r="AU44" s="32" t="s">
        <v>271</v>
      </c>
      <c r="AV44" s="32" t="s">
        <v>269</v>
      </c>
      <c r="AW44" s="34"/>
      <c r="AX44" s="34"/>
      <c r="AY44" s="28">
        <v>35</v>
      </c>
    </row>
    <row r="45" spans="1:51" s="13" customFormat="1" ht="69">
      <c r="A45" s="33" t="s">
        <v>174</v>
      </c>
      <c r="B45" s="31" t="s">
        <v>405</v>
      </c>
      <c r="C45" s="41" t="s">
        <v>75</v>
      </c>
      <c r="D45" s="41" t="s">
        <v>275</v>
      </c>
      <c r="E45" s="14" t="s">
        <v>81</v>
      </c>
      <c r="F45" s="31">
        <v>1</v>
      </c>
      <c r="G45" s="14" t="s">
        <v>182</v>
      </c>
      <c r="H45" s="36" t="s">
        <v>183</v>
      </c>
      <c r="I45" s="36">
        <v>27.9</v>
      </c>
      <c r="J45" s="33">
        <v>1</v>
      </c>
      <c r="K45" s="34"/>
      <c r="L45" s="24" t="s">
        <v>269</v>
      </c>
      <c r="M45" s="14" t="s">
        <v>274</v>
      </c>
      <c r="N45" s="32" t="s">
        <v>273</v>
      </c>
      <c r="O45" s="37">
        <v>1308.5160000000001</v>
      </c>
      <c r="P45" s="38"/>
      <c r="Q45" s="19">
        <v>1308.5160000000001</v>
      </c>
      <c r="R45" s="37">
        <f t="shared" si="14"/>
        <v>1544.0488800000001</v>
      </c>
      <c r="S45" s="33" t="s">
        <v>90</v>
      </c>
      <c r="T45" s="32" t="s">
        <v>75</v>
      </c>
      <c r="U45" s="32" t="s">
        <v>92</v>
      </c>
      <c r="V45" s="39">
        <v>43355</v>
      </c>
      <c r="W45" s="39">
        <f t="shared" si="15"/>
        <v>43400</v>
      </c>
      <c r="X45" s="34"/>
      <c r="Y45" s="34"/>
      <c r="Z45" s="34"/>
      <c r="AA45" s="34"/>
      <c r="AB45" s="14" t="s">
        <v>182</v>
      </c>
      <c r="AC45" s="34"/>
      <c r="AD45" s="33">
        <v>796</v>
      </c>
      <c r="AE45" s="14" t="s">
        <v>93</v>
      </c>
      <c r="AF45" s="33">
        <v>264</v>
      </c>
      <c r="AG45" s="33">
        <v>93000000000</v>
      </c>
      <c r="AH45" s="32" t="s">
        <v>87</v>
      </c>
      <c r="AI45" s="39">
        <f t="shared" si="16"/>
        <v>43420</v>
      </c>
      <c r="AJ45" s="39">
        <v>43452</v>
      </c>
      <c r="AK45" s="39">
        <f t="shared" si="17"/>
        <v>43482</v>
      </c>
      <c r="AL45" s="40">
        <v>2019</v>
      </c>
      <c r="AM45" s="34"/>
      <c r="AN45" s="40"/>
      <c r="AO45" s="34"/>
      <c r="AP45" s="34"/>
      <c r="AQ45" s="34"/>
      <c r="AR45" s="34"/>
      <c r="AS45" s="32" t="s">
        <v>271</v>
      </c>
      <c r="AT45" s="32" t="s">
        <v>271</v>
      </c>
      <c r="AU45" s="32" t="s">
        <v>271</v>
      </c>
      <c r="AV45" s="32" t="s">
        <v>269</v>
      </c>
      <c r="AW45" s="34"/>
      <c r="AX45" s="34"/>
      <c r="AY45" s="28">
        <v>36</v>
      </c>
    </row>
    <row r="46" spans="1:51" s="13" customFormat="1" ht="41.4">
      <c r="A46" s="33" t="s">
        <v>174</v>
      </c>
      <c r="B46" s="31" t="s">
        <v>406</v>
      </c>
      <c r="C46" s="41" t="s">
        <v>75</v>
      </c>
      <c r="D46" s="41" t="s">
        <v>275</v>
      </c>
      <c r="E46" s="14" t="s">
        <v>81</v>
      </c>
      <c r="F46" s="31">
        <v>1</v>
      </c>
      <c r="G46" s="14" t="s">
        <v>184</v>
      </c>
      <c r="H46" s="36">
        <v>27.12</v>
      </c>
      <c r="I46" s="36" t="s">
        <v>281</v>
      </c>
      <c r="J46" s="33">
        <v>2</v>
      </c>
      <c r="K46" s="34"/>
      <c r="L46" s="24" t="s">
        <v>269</v>
      </c>
      <c r="M46" s="14" t="s">
        <v>274</v>
      </c>
      <c r="N46" s="32" t="s">
        <v>273</v>
      </c>
      <c r="O46" s="37">
        <v>135.6148</v>
      </c>
      <c r="P46" s="38"/>
      <c r="Q46" s="19">
        <v>135.6148</v>
      </c>
      <c r="R46" s="37">
        <f t="shared" si="14"/>
        <v>160.025464</v>
      </c>
      <c r="S46" s="33" t="s">
        <v>90</v>
      </c>
      <c r="T46" s="32" t="s">
        <v>75</v>
      </c>
      <c r="U46" s="32" t="s">
        <v>92</v>
      </c>
      <c r="V46" s="39">
        <v>43355</v>
      </c>
      <c r="W46" s="39">
        <f t="shared" si="15"/>
        <v>43400</v>
      </c>
      <c r="X46" s="34"/>
      <c r="Y46" s="34"/>
      <c r="Z46" s="34"/>
      <c r="AA46" s="34"/>
      <c r="AB46" s="14" t="s">
        <v>184</v>
      </c>
      <c r="AC46" s="34"/>
      <c r="AD46" s="33">
        <v>796</v>
      </c>
      <c r="AE46" s="14" t="s">
        <v>93</v>
      </c>
      <c r="AF46" s="33">
        <v>110</v>
      </c>
      <c r="AG46" s="33">
        <v>93000000000</v>
      </c>
      <c r="AH46" s="32" t="s">
        <v>87</v>
      </c>
      <c r="AI46" s="39">
        <f t="shared" si="16"/>
        <v>43420</v>
      </c>
      <c r="AJ46" s="39">
        <v>43452</v>
      </c>
      <c r="AK46" s="39">
        <f>AJ46+30</f>
        <v>43482</v>
      </c>
      <c r="AL46" s="40">
        <v>2019</v>
      </c>
      <c r="AM46" s="34"/>
      <c r="AN46" s="40"/>
      <c r="AO46" s="34"/>
      <c r="AP46" s="34"/>
      <c r="AQ46" s="34"/>
      <c r="AR46" s="34"/>
      <c r="AS46" s="32" t="s">
        <v>271</v>
      </c>
      <c r="AT46" s="32" t="s">
        <v>271</v>
      </c>
      <c r="AU46" s="32" t="s">
        <v>271</v>
      </c>
      <c r="AV46" s="32" t="s">
        <v>269</v>
      </c>
      <c r="AW46" s="34"/>
      <c r="AX46" s="34"/>
      <c r="AY46" s="28">
        <v>37</v>
      </c>
    </row>
    <row r="47" spans="1:51" s="13" customFormat="1" ht="69.75" customHeight="1">
      <c r="A47" s="33" t="s">
        <v>174</v>
      </c>
      <c r="B47" s="31" t="s">
        <v>407</v>
      </c>
      <c r="C47" s="41" t="s">
        <v>75</v>
      </c>
      <c r="D47" s="41" t="s">
        <v>275</v>
      </c>
      <c r="E47" s="14" t="s">
        <v>81</v>
      </c>
      <c r="F47" s="31">
        <v>1</v>
      </c>
      <c r="G47" s="14" t="s">
        <v>185</v>
      </c>
      <c r="H47" s="36" t="s">
        <v>284</v>
      </c>
      <c r="I47" s="36" t="s">
        <v>283</v>
      </c>
      <c r="J47" s="33">
        <v>1</v>
      </c>
      <c r="K47" s="34"/>
      <c r="L47" s="24" t="s">
        <v>269</v>
      </c>
      <c r="M47" s="14" t="s">
        <v>274</v>
      </c>
      <c r="N47" s="32" t="s">
        <v>273</v>
      </c>
      <c r="O47" s="37">
        <v>469.60424</v>
      </c>
      <c r="P47" s="38"/>
      <c r="Q47" s="19">
        <v>469.60424</v>
      </c>
      <c r="R47" s="37">
        <f t="shared" si="14"/>
        <v>554.13300319999996</v>
      </c>
      <c r="S47" s="33" t="s">
        <v>90</v>
      </c>
      <c r="T47" s="32" t="s">
        <v>75</v>
      </c>
      <c r="U47" s="32" t="s">
        <v>92</v>
      </c>
      <c r="V47" s="39">
        <v>43355</v>
      </c>
      <c r="W47" s="39">
        <f t="shared" si="15"/>
        <v>43400</v>
      </c>
      <c r="X47" s="34"/>
      <c r="Y47" s="34"/>
      <c r="Z47" s="34"/>
      <c r="AA47" s="34"/>
      <c r="AB47" s="14" t="s">
        <v>185</v>
      </c>
      <c r="AC47" s="34"/>
      <c r="AD47" s="33">
        <v>796</v>
      </c>
      <c r="AE47" s="14" t="s">
        <v>93</v>
      </c>
      <c r="AF47" s="33">
        <v>1365</v>
      </c>
      <c r="AG47" s="33">
        <v>93000000000</v>
      </c>
      <c r="AH47" s="32" t="s">
        <v>87</v>
      </c>
      <c r="AI47" s="39">
        <f t="shared" si="16"/>
        <v>43420</v>
      </c>
      <c r="AJ47" s="39">
        <v>43452</v>
      </c>
      <c r="AK47" s="39">
        <f>AJ47+30</f>
        <v>43482</v>
      </c>
      <c r="AL47" s="40">
        <v>2019</v>
      </c>
      <c r="AM47" s="34"/>
      <c r="AN47" s="40"/>
      <c r="AO47" s="34"/>
      <c r="AP47" s="34"/>
      <c r="AQ47" s="34"/>
      <c r="AR47" s="34"/>
      <c r="AS47" s="32" t="s">
        <v>271</v>
      </c>
      <c r="AT47" s="32" t="s">
        <v>271</v>
      </c>
      <c r="AU47" s="32" t="s">
        <v>271</v>
      </c>
      <c r="AV47" s="32" t="s">
        <v>269</v>
      </c>
      <c r="AW47" s="34"/>
      <c r="AX47" s="34"/>
      <c r="AY47" s="28">
        <v>38</v>
      </c>
    </row>
    <row r="48" spans="1:51" s="13" customFormat="1" ht="55.2">
      <c r="A48" s="54" t="s">
        <v>174</v>
      </c>
      <c r="B48" s="31" t="s">
        <v>408</v>
      </c>
      <c r="C48" s="41" t="s">
        <v>75</v>
      </c>
      <c r="D48" s="41" t="s">
        <v>275</v>
      </c>
      <c r="E48" s="14" t="s">
        <v>81</v>
      </c>
      <c r="F48" s="31">
        <v>1</v>
      </c>
      <c r="G48" s="14" t="s">
        <v>186</v>
      </c>
      <c r="H48" s="45" t="s">
        <v>187</v>
      </c>
      <c r="I48" s="45" t="s">
        <v>188</v>
      </c>
      <c r="J48" s="33">
        <v>1</v>
      </c>
      <c r="K48" s="34"/>
      <c r="L48" s="24" t="s">
        <v>269</v>
      </c>
      <c r="M48" s="14" t="s">
        <v>274</v>
      </c>
      <c r="N48" s="32" t="s">
        <v>273</v>
      </c>
      <c r="O48" s="37">
        <v>743.44200000000001</v>
      </c>
      <c r="P48" s="38"/>
      <c r="Q48" s="19">
        <v>743.44200000000001</v>
      </c>
      <c r="R48" s="37">
        <f t="shared" si="14"/>
        <v>877.26155999999992</v>
      </c>
      <c r="S48" s="33" t="s">
        <v>90</v>
      </c>
      <c r="T48" s="32" t="s">
        <v>75</v>
      </c>
      <c r="U48" s="32" t="s">
        <v>92</v>
      </c>
      <c r="V48" s="39">
        <v>43355</v>
      </c>
      <c r="W48" s="39">
        <f t="shared" si="15"/>
        <v>43400</v>
      </c>
      <c r="X48" s="34"/>
      <c r="Y48" s="34"/>
      <c r="Z48" s="34"/>
      <c r="AA48" s="34"/>
      <c r="AB48" s="14" t="s">
        <v>186</v>
      </c>
      <c r="AC48" s="34"/>
      <c r="AD48" s="33">
        <v>112</v>
      </c>
      <c r="AE48" s="33" t="s">
        <v>94</v>
      </c>
      <c r="AF48" s="33">
        <v>10850</v>
      </c>
      <c r="AG48" s="33">
        <v>93000000000</v>
      </c>
      <c r="AH48" s="32" t="s">
        <v>87</v>
      </c>
      <c r="AI48" s="39">
        <f t="shared" si="16"/>
        <v>43420</v>
      </c>
      <c r="AJ48" s="39">
        <v>43452</v>
      </c>
      <c r="AK48" s="39">
        <f>AJ48+30</f>
        <v>43482</v>
      </c>
      <c r="AL48" s="40">
        <v>2019</v>
      </c>
      <c r="AM48" s="34"/>
      <c r="AN48" s="40"/>
      <c r="AO48" s="34"/>
      <c r="AP48" s="34"/>
      <c r="AQ48" s="34"/>
      <c r="AR48" s="34"/>
      <c r="AS48" s="32" t="s">
        <v>271</v>
      </c>
      <c r="AT48" s="32" t="s">
        <v>271</v>
      </c>
      <c r="AU48" s="32" t="s">
        <v>271</v>
      </c>
      <c r="AV48" s="32" t="s">
        <v>269</v>
      </c>
      <c r="AW48" s="34"/>
      <c r="AX48" s="34"/>
      <c r="AY48" s="28">
        <v>39</v>
      </c>
    </row>
    <row r="49" spans="1:51" s="53" customFormat="1" ht="43.2" customHeight="1">
      <c r="A49" s="54" t="s">
        <v>174</v>
      </c>
      <c r="B49" s="31" t="s">
        <v>409</v>
      </c>
      <c r="C49" s="43" t="s">
        <v>75</v>
      </c>
      <c r="D49" s="43" t="s">
        <v>275</v>
      </c>
      <c r="E49" s="44" t="s">
        <v>81</v>
      </c>
      <c r="F49" s="31">
        <v>1</v>
      </c>
      <c r="G49" s="44" t="s">
        <v>189</v>
      </c>
      <c r="H49" s="45" t="s">
        <v>190</v>
      </c>
      <c r="I49" s="45" t="s">
        <v>191</v>
      </c>
      <c r="J49" s="42">
        <v>2</v>
      </c>
      <c r="K49" s="46"/>
      <c r="L49" s="24" t="s">
        <v>269</v>
      </c>
      <c r="M49" s="44" t="s">
        <v>274</v>
      </c>
      <c r="N49" s="47" t="s">
        <v>273</v>
      </c>
      <c r="O49" s="48">
        <f>Q49</f>
        <v>740.91319999999996</v>
      </c>
      <c r="P49" s="49"/>
      <c r="Q49" s="50">
        <v>740.91319999999996</v>
      </c>
      <c r="R49" s="48">
        <f t="shared" si="14"/>
        <v>874.27757599999995</v>
      </c>
      <c r="S49" s="42" t="s">
        <v>90</v>
      </c>
      <c r="T49" s="47" t="s">
        <v>75</v>
      </c>
      <c r="U49" s="47" t="s">
        <v>92</v>
      </c>
      <c r="V49" s="51">
        <v>43357</v>
      </c>
      <c r="W49" s="51">
        <f t="shared" si="15"/>
        <v>43402</v>
      </c>
      <c r="X49" s="46"/>
      <c r="Y49" s="46"/>
      <c r="Z49" s="46"/>
      <c r="AA49" s="46"/>
      <c r="AB49" s="44" t="s">
        <v>189</v>
      </c>
      <c r="AC49" s="46"/>
      <c r="AD49" s="42">
        <v>166</v>
      </c>
      <c r="AE49" s="42" t="s">
        <v>95</v>
      </c>
      <c r="AF49" s="42">
        <v>4577.3</v>
      </c>
      <c r="AG49" s="42">
        <v>93000000000</v>
      </c>
      <c r="AH49" s="47" t="s">
        <v>87</v>
      </c>
      <c r="AI49" s="51">
        <f t="shared" si="16"/>
        <v>43422</v>
      </c>
      <c r="AJ49" s="51">
        <v>43452</v>
      </c>
      <c r="AK49" s="51">
        <v>43482</v>
      </c>
      <c r="AL49" s="52">
        <v>2019</v>
      </c>
      <c r="AM49" s="46"/>
      <c r="AN49" s="52"/>
      <c r="AO49" s="46"/>
      <c r="AP49" s="46"/>
      <c r="AQ49" s="46"/>
      <c r="AR49" s="46"/>
      <c r="AS49" s="47" t="s">
        <v>271</v>
      </c>
      <c r="AT49" s="47" t="s">
        <v>271</v>
      </c>
      <c r="AU49" s="47" t="s">
        <v>271</v>
      </c>
      <c r="AV49" s="47" t="s">
        <v>269</v>
      </c>
      <c r="AW49" s="46"/>
      <c r="AX49" s="84"/>
      <c r="AY49" s="28">
        <v>40</v>
      </c>
    </row>
    <row r="50" spans="1:51" s="13" customFormat="1" ht="41.4">
      <c r="A50" s="54" t="s">
        <v>174</v>
      </c>
      <c r="B50" s="31" t="s">
        <v>410</v>
      </c>
      <c r="C50" s="41" t="s">
        <v>75</v>
      </c>
      <c r="D50" s="41" t="s">
        <v>275</v>
      </c>
      <c r="E50" s="14" t="s">
        <v>81</v>
      </c>
      <c r="F50" s="31">
        <v>1</v>
      </c>
      <c r="G50" s="14" t="s">
        <v>306</v>
      </c>
      <c r="H50" s="36" t="s">
        <v>192</v>
      </c>
      <c r="I50" s="36">
        <v>16.100000000000001</v>
      </c>
      <c r="J50" s="33">
        <v>1</v>
      </c>
      <c r="K50" s="34"/>
      <c r="L50" s="24" t="s">
        <v>269</v>
      </c>
      <c r="M50" s="14" t="s">
        <v>274</v>
      </c>
      <c r="N50" s="32" t="s">
        <v>273</v>
      </c>
      <c r="O50" s="37">
        <v>86.280249999999995</v>
      </c>
      <c r="P50" s="38"/>
      <c r="Q50" s="19">
        <v>86.280249999999995</v>
      </c>
      <c r="R50" s="37">
        <f t="shared" si="14"/>
        <v>101.810695</v>
      </c>
      <c r="S50" s="33" t="s">
        <v>90</v>
      </c>
      <c r="T50" s="32" t="s">
        <v>75</v>
      </c>
      <c r="U50" s="32" t="s">
        <v>92</v>
      </c>
      <c r="V50" s="39">
        <v>43357</v>
      </c>
      <c r="W50" s="39">
        <f t="shared" si="15"/>
        <v>43402</v>
      </c>
      <c r="X50" s="34"/>
      <c r="Y50" s="34"/>
      <c r="Z50" s="34"/>
      <c r="AA50" s="34"/>
      <c r="AB50" s="14" t="s">
        <v>193</v>
      </c>
      <c r="AC50" s="34"/>
      <c r="AD50" s="33">
        <v>113</v>
      </c>
      <c r="AE50" s="33" t="s">
        <v>305</v>
      </c>
      <c r="AF50" s="33">
        <v>25</v>
      </c>
      <c r="AG50" s="33">
        <v>93000000000</v>
      </c>
      <c r="AH50" s="32" t="s">
        <v>87</v>
      </c>
      <c r="AI50" s="39">
        <f t="shared" si="16"/>
        <v>43422</v>
      </c>
      <c r="AJ50" s="39">
        <v>43452</v>
      </c>
      <c r="AK50" s="39">
        <f>AJ50+30</f>
        <v>43482</v>
      </c>
      <c r="AL50" s="40">
        <v>2019</v>
      </c>
      <c r="AM50" s="34"/>
      <c r="AN50" s="40"/>
      <c r="AO50" s="34"/>
      <c r="AP50" s="34"/>
      <c r="AQ50" s="34"/>
      <c r="AR50" s="34"/>
      <c r="AS50" s="32" t="s">
        <v>271</v>
      </c>
      <c r="AT50" s="32" t="s">
        <v>271</v>
      </c>
      <c r="AU50" s="32" t="s">
        <v>271</v>
      </c>
      <c r="AV50" s="32" t="s">
        <v>269</v>
      </c>
      <c r="AW50" s="34"/>
      <c r="AX50" s="34"/>
      <c r="AY50" s="28">
        <v>41</v>
      </c>
    </row>
    <row r="51" spans="1:51" s="53" customFormat="1" ht="61.95" customHeight="1">
      <c r="A51" s="42" t="s">
        <v>174</v>
      </c>
      <c r="B51" s="31" t="s">
        <v>411</v>
      </c>
      <c r="C51" s="43" t="s">
        <v>75</v>
      </c>
      <c r="D51" s="43" t="s">
        <v>275</v>
      </c>
      <c r="E51" s="44" t="s">
        <v>81</v>
      </c>
      <c r="F51" s="31">
        <v>1</v>
      </c>
      <c r="G51" s="44" t="s">
        <v>193</v>
      </c>
      <c r="H51" s="45" t="s">
        <v>192</v>
      </c>
      <c r="I51" s="45">
        <v>16.100000000000001</v>
      </c>
      <c r="J51" s="42">
        <v>1</v>
      </c>
      <c r="K51" s="46"/>
      <c r="L51" s="24" t="s">
        <v>269</v>
      </c>
      <c r="M51" s="44" t="s">
        <v>274</v>
      </c>
      <c r="N51" s="47" t="s">
        <v>273</v>
      </c>
      <c r="O51" s="48">
        <f>Q51</f>
        <v>883.59299999999996</v>
      </c>
      <c r="P51" s="49"/>
      <c r="Q51" s="50">
        <v>883.59299999999996</v>
      </c>
      <c r="R51" s="48">
        <f t="shared" si="14"/>
        <v>1042.6397399999998</v>
      </c>
      <c r="S51" s="42" t="s">
        <v>90</v>
      </c>
      <c r="T51" s="47" t="s">
        <v>75</v>
      </c>
      <c r="U51" s="47" t="s">
        <v>92</v>
      </c>
      <c r="V51" s="39">
        <v>43357</v>
      </c>
      <c r="W51" s="51">
        <f t="shared" si="15"/>
        <v>43402</v>
      </c>
      <c r="X51" s="46"/>
      <c r="Y51" s="46"/>
      <c r="Z51" s="46"/>
      <c r="AA51" s="46"/>
      <c r="AB51" s="44" t="s">
        <v>193</v>
      </c>
      <c r="AC51" s="46"/>
      <c r="AD51" s="42">
        <v>796</v>
      </c>
      <c r="AE51" s="14" t="s">
        <v>93</v>
      </c>
      <c r="AF51" s="42">
        <v>11486</v>
      </c>
      <c r="AG51" s="42">
        <v>93000000000</v>
      </c>
      <c r="AH51" s="47" t="s">
        <v>87</v>
      </c>
      <c r="AI51" s="51">
        <f t="shared" si="16"/>
        <v>43422</v>
      </c>
      <c r="AJ51" s="51">
        <v>43452</v>
      </c>
      <c r="AK51" s="51">
        <v>43482</v>
      </c>
      <c r="AL51" s="52">
        <v>2019</v>
      </c>
      <c r="AM51" s="46"/>
      <c r="AN51" s="52"/>
      <c r="AO51" s="46"/>
      <c r="AP51" s="46"/>
      <c r="AQ51" s="46"/>
      <c r="AR51" s="46"/>
      <c r="AS51" s="47" t="s">
        <v>271</v>
      </c>
      <c r="AT51" s="47" t="s">
        <v>271</v>
      </c>
      <c r="AU51" s="47" t="s">
        <v>271</v>
      </c>
      <c r="AV51" s="47" t="s">
        <v>269</v>
      </c>
      <c r="AW51" s="46"/>
      <c r="AX51" s="84"/>
      <c r="AY51" s="28">
        <v>42</v>
      </c>
    </row>
    <row r="52" spans="1:51" s="53" customFormat="1" ht="30.6" customHeight="1">
      <c r="A52" s="42" t="s">
        <v>174</v>
      </c>
      <c r="B52" s="31" t="s">
        <v>412</v>
      </c>
      <c r="C52" s="43" t="s">
        <v>75</v>
      </c>
      <c r="D52" s="43" t="s">
        <v>275</v>
      </c>
      <c r="E52" s="44" t="s">
        <v>81</v>
      </c>
      <c r="F52" s="31">
        <v>1</v>
      </c>
      <c r="G52" s="44" t="s">
        <v>304</v>
      </c>
      <c r="H52" s="45" t="s">
        <v>244</v>
      </c>
      <c r="I52" s="45">
        <v>46.69</v>
      </c>
      <c r="J52" s="42">
        <v>1</v>
      </c>
      <c r="K52" s="46"/>
      <c r="L52" s="24" t="s">
        <v>269</v>
      </c>
      <c r="M52" s="44" t="s">
        <v>274</v>
      </c>
      <c r="N52" s="47" t="s">
        <v>273</v>
      </c>
      <c r="O52" s="48">
        <f>Q52</f>
        <v>110.49169000000001</v>
      </c>
      <c r="P52" s="49"/>
      <c r="Q52" s="50">
        <v>110.49169000000001</v>
      </c>
      <c r="R52" s="48">
        <f t="shared" si="14"/>
        <v>130.38019420000001</v>
      </c>
      <c r="S52" s="42" t="s">
        <v>90</v>
      </c>
      <c r="T52" s="47" t="s">
        <v>75</v>
      </c>
      <c r="U52" s="47" t="s">
        <v>92</v>
      </c>
      <c r="V52" s="51">
        <v>43357</v>
      </c>
      <c r="W52" s="51">
        <f t="shared" si="15"/>
        <v>43402</v>
      </c>
      <c r="X52" s="46"/>
      <c r="Y52" s="46"/>
      <c r="Z52" s="46"/>
      <c r="AA52" s="46"/>
      <c r="AB52" s="44" t="s">
        <v>304</v>
      </c>
      <c r="AC52" s="46"/>
      <c r="AD52" s="42">
        <v>796</v>
      </c>
      <c r="AE52" s="14" t="s">
        <v>93</v>
      </c>
      <c r="AF52" s="42">
        <v>1865</v>
      </c>
      <c r="AG52" s="42">
        <v>93000000000</v>
      </c>
      <c r="AH52" s="47" t="s">
        <v>87</v>
      </c>
      <c r="AI52" s="51">
        <f t="shared" si="16"/>
        <v>43422</v>
      </c>
      <c r="AJ52" s="51">
        <v>43452</v>
      </c>
      <c r="AK52" s="51">
        <v>43482</v>
      </c>
      <c r="AL52" s="52">
        <v>2019</v>
      </c>
      <c r="AM52" s="46"/>
      <c r="AN52" s="52"/>
      <c r="AO52" s="46"/>
      <c r="AP52" s="46"/>
      <c r="AQ52" s="46"/>
      <c r="AR52" s="46"/>
      <c r="AS52" s="47" t="s">
        <v>271</v>
      </c>
      <c r="AT52" s="47" t="s">
        <v>271</v>
      </c>
      <c r="AU52" s="47" t="s">
        <v>271</v>
      </c>
      <c r="AV52" s="47" t="s">
        <v>269</v>
      </c>
      <c r="AW52" s="46"/>
      <c r="AX52" s="84"/>
      <c r="AY52" s="28">
        <v>43</v>
      </c>
    </row>
    <row r="53" spans="1:51" s="13" customFormat="1" ht="41.4">
      <c r="A53" s="33" t="s">
        <v>174</v>
      </c>
      <c r="B53" s="31" t="s">
        <v>413</v>
      </c>
      <c r="C53" s="41" t="s">
        <v>75</v>
      </c>
      <c r="D53" s="41" t="s">
        <v>275</v>
      </c>
      <c r="E53" s="14" t="s">
        <v>81</v>
      </c>
      <c r="F53" s="31">
        <v>1</v>
      </c>
      <c r="G53" s="14" t="s">
        <v>194</v>
      </c>
      <c r="H53" s="36">
        <v>25.93</v>
      </c>
      <c r="I53" s="36">
        <v>24.34</v>
      </c>
      <c r="J53" s="33">
        <v>1</v>
      </c>
      <c r="K53" s="34"/>
      <c r="L53" s="24" t="s">
        <v>269</v>
      </c>
      <c r="M53" s="14" t="s">
        <v>274</v>
      </c>
      <c r="N53" s="32" t="s">
        <v>273</v>
      </c>
      <c r="O53" s="37">
        <v>624.99549999999999</v>
      </c>
      <c r="P53" s="38"/>
      <c r="Q53" s="19">
        <v>624.99549999999999</v>
      </c>
      <c r="R53" s="37">
        <f t="shared" si="14"/>
        <v>737.49468999999999</v>
      </c>
      <c r="S53" s="33" t="s">
        <v>90</v>
      </c>
      <c r="T53" s="32" t="s">
        <v>75</v>
      </c>
      <c r="U53" s="32" t="s">
        <v>92</v>
      </c>
      <c r="V53" s="51">
        <v>43357</v>
      </c>
      <c r="W53" s="39">
        <f t="shared" si="15"/>
        <v>43402</v>
      </c>
      <c r="X53" s="34"/>
      <c r="Y53" s="34"/>
      <c r="Z53" s="34"/>
      <c r="AA53" s="34"/>
      <c r="AB53" s="14" t="s">
        <v>194</v>
      </c>
      <c r="AC53" s="34"/>
      <c r="AD53" s="33">
        <v>796</v>
      </c>
      <c r="AE53" s="14" t="s">
        <v>93</v>
      </c>
      <c r="AF53" s="33">
        <v>3077</v>
      </c>
      <c r="AG53" s="33">
        <v>93000000000</v>
      </c>
      <c r="AH53" s="32" t="s">
        <v>87</v>
      </c>
      <c r="AI53" s="39">
        <f t="shared" si="16"/>
        <v>43422</v>
      </c>
      <c r="AJ53" s="39">
        <v>43452</v>
      </c>
      <c r="AK53" s="39">
        <f>AJ53+30</f>
        <v>43482</v>
      </c>
      <c r="AL53" s="40">
        <v>2019</v>
      </c>
      <c r="AM53" s="34"/>
      <c r="AN53" s="40"/>
      <c r="AO53" s="34"/>
      <c r="AP53" s="34"/>
      <c r="AQ53" s="34"/>
      <c r="AR53" s="34"/>
      <c r="AS53" s="32" t="s">
        <v>271</v>
      </c>
      <c r="AT53" s="32" t="s">
        <v>271</v>
      </c>
      <c r="AU53" s="32" t="s">
        <v>271</v>
      </c>
      <c r="AV53" s="32" t="s">
        <v>269</v>
      </c>
      <c r="AW53" s="34"/>
      <c r="AX53" s="34"/>
      <c r="AY53" s="28">
        <v>44</v>
      </c>
    </row>
    <row r="54" spans="1:51" s="53" customFormat="1" ht="42.6" customHeight="1">
      <c r="A54" s="42" t="s">
        <v>174</v>
      </c>
      <c r="B54" s="31" t="s">
        <v>414</v>
      </c>
      <c r="C54" s="43" t="s">
        <v>75</v>
      </c>
      <c r="D54" s="43" t="s">
        <v>275</v>
      </c>
      <c r="E54" s="44" t="s">
        <v>81</v>
      </c>
      <c r="F54" s="31">
        <v>1</v>
      </c>
      <c r="G54" s="44" t="s">
        <v>195</v>
      </c>
      <c r="H54" s="45">
        <v>24.34</v>
      </c>
      <c r="I54" s="45">
        <v>24.34</v>
      </c>
      <c r="J54" s="42">
        <v>1</v>
      </c>
      <c r="K54" s="46"/>
      <c r="L54" s="24" t="s">
        <v>269</v>
      </c>
      <c r="M54" s="44" t="s">
        <v>274</v>
      </c>
      <c r="N54" s="47" t="s">
        <v>273</v>
      </c>
      <c r="O54" s="48">
        <f>Q54</f>
        <v>884.27490999999998</v>
      </c>
      <c r="P54" s="49"/>
      <c r="Q54" s="50">
        <v>884.27490999999998</v>
      </c>
      <c r="R54" s="48">
        <f t="shared" si="14"/>
        <v>1043.4443937999999</v>
      </c>
      <c r="S54" s="42" t="s">
        <v>90</v>
      </c>
      <c r="T54" s="47" t="s">
        <v>75</v>
      </c>
      <c r="U54" s="47" t="s">
        <v>92</v>
      </c>
      <c r="V54" s="39">
        <v>43357</v>
      </c>
      <c r="W54" s="51">
        <f t="shared" si="15"/>
        <v>43402</v>
      </c>
      <c r="X54" s="46"/>
      <c r="Y54" s="46"/>
      <c r="Z54" s="46"/>
      <c r="AA54" s="46"/>
      <c r="AB54" s="44" t="s">
        <v>195</v>
      </c>
      <c r="AC54" s="46"/>
      <c r="AD54" s="42">
        <v>166</v>
      </c>
      <c r="AE54" s="42" t="s">
        <v>95</v>
      </c>
      <c r="AF54" s="42">
        <v>20111.2</v>
      </c>
      <c r="AG54" s="42">
        <v>93000000000</v>
      </c>
      <c r="AH54" s="47" t="s">
        <v>87</v>
      </c>
      <c r="AI54" s="51">
        <f t="shared" si="16"/>
        <v>43422</v>
      </c>
      <c r="AJ54" s="51">
        <v>43452</v>
      </c>
      <c r="AK54" s="51">
        <v>43482</v>
      </c>
      <c r="AL54" s="52">
        <v>2019</v>
      </c>
      <c r="AM54" s="46"/>
      <c r="AN54" s="52"/>
      <c r="AO54" s="46"/>
      <c r="AP54" s="46"/>
      <c r="AQ54" s="46"/>
      <c r="AR54" s="46"/>
      <c r="AS54" s="47" t="s">
        <v>271</v>
      </c>
      <c r="AT54" s="47" t="s">
        <v>271</v>
      </c>
      <c r="AU54" s="47" t="s">
        <v>271</v>
      </c>
      <c r="AV54" s="47" t="s">
        <v>269</v>
      </c>
      <c r="AW54" s="46"/>
      <c r="AX54" s="84"/>
      <c r="AY54" s="28">
        <v>45</v>
      </c>
    </row>
    <row r="55" spans="1:51" s="53" customFormat="1" ht="43.2" customHeight="1">
      <c r="A55" s="42" t="s">
        <v>174</v>
      </c>
      <c r="B55" s="31" t="s">
        <v>415</v>
      </c>
      <c r="C55" s="43" t="s">
        <v>75</v>
      </c>
      <c r="D55" s="43" t="s">
        <v>275</v>
      </c>
      <c r="E55" s="44" t="s">
        <v>81</v>
      </c>
      <c r="F55" s="31">
        <v>1</v>
      </c>
      <c r="G55" s="44" t="s">
        <v>301</v>
      </c>
      <c r="H55" s="45">
        <v>27.3</v>
      </c>
      <c r="I55" s="45" t="s">
        <v>302</v>
      </c>
      <c r="J55" s="42">
        <v>1</v>
      </c>
      <c r="K55" s="46"/>
      <c r="L55" s="24" t="s">
        <v>269</v>
      </c>
      <c r="M55" s="44" t="s">
        <v>274</v>
      </c>
      <c r="N55" s="47" t="s">
        <v>273</v>
      </c>
      <c r="O55" s="48">
        <f>Q55</f>
        <v>167.64400000000001</v>
      </c>
      <c r="P55" s="49"/>
      <c r="Q55" s="50">
        <v>167.64400000000001</v>
      </c>
      <c r="R55" s="48">
        <f t="shared" si="14"/>
        <v>197.81992</v>
      </c>
      <c r="S55" s="42" t="s">
        <v>90</v>
      </c>
      <c r="T55" s="47" t="s">
        <v>75</v>
      </c>
      <c r="U55" s="47" t="s">
        <v>92</v>
      </c>
      <c r="V55" s="39">
        <v>43357</v>
      </c>
      <c r="W55" s="51">
        <v>43398</v>
      </c>
      <c r="X55" s="46"/>
      <c r="Y55" s="46"/>
      <c r="Z55" s="46"/>
      <c r="AA55" s="46"/>
      <c r="AB55" s="44" t="s">
        <v>301</v>
      </c>
      <c r="AC55" s="46"/>
      <c r="AD55" s="42">
        <v>796</v>
      </c>
      <c r="AE55" s="14" t="s">
        <v>93</v>
      </c>
      <c r="AF55" s="42">
        <v>13</v>
      </c>
      <c r="AG55" s="42">
        <v>93000000000</v>
      </c>
      <c r="AH55" s="47" t="s">
        <v>87</v>
      </c>
      <c r="AI55" s="51">
        <f t="shared" si="16"/>
        <v>43418</v>
      </c>
      <c r="AJ55" s="51">
        <v>43452</v>
      </c>
      <c r="AK55" s="51">
        <v>43482</v>
      </c>
      <c r="AL55" s="52">
        <v>2019</v>
      </c>
      <c r="AM55" s="46"/>
      <c r="AN55" s="52"/>
      <c r="AO55" s="46"/>
      <c r="AP55" s="46"/>
      <c r="AQ55" s="46"/>
      <c r="AR55" s="46"/>
      <c r="AS55" s="47" t="s">
        <v>271</v>
      </c>
      <c r="AT55" s="47" t="s">
        <v>271</v>
      </c>
      <c r="AU55" s="47" t="s">
        <v>271</v>
      </c>
      <c r="AV55" s="47" t="s">
        <v>269</v>
      </c>
      <c r="AW55" s="46"/>
      <c r="AX55" s="84"/>
      <c r="AY55" s="28">
        <v>46</v>
      </c>
    </row>
    <row r="56" spans="1:51" s="13" customFormat="1" ht="41.4">
      <c r="A56" s="33" t="s">
        <v>174</v>
      </c>
      <c r="B56" s="31" t="s">
        <v>416</v>
      </c>
      <c r="C56" s="41" t="s">
        <v>75</v>
      </c>
      <c r="D56" s="41" t="s">
        <v>275</v>
      </c>
      <c r="E56" s="14" t="s">
        <v>81</v>
      </c>
      <c r="F56" s="31">
        <v>1</v>
      </c>
      <c r="G56" s="14" t="s">
        <v>196</v>
      </c>
      <c r="H56" s="36">
        <v>27.32</v>
      </c>
      <c r="I56" s="36">
        <v>27.32</v>
      </c>
      <c r="J56" s="33">
        <v>1</v>
      </c>
      <c r="K56" s="34"/>
      <c r="L56" s="24" t="s">
        <v>269</v>
      </c>
      <c r="M56" s="14" t="s">
        <v>274</v>
      </c>
      <c r="N56" s="32" t="s">
        <v>273</v>
      </c>
      <c r="O56" s="37">
        <v>878.29236000000003</v>
      </c>
      <c r="P56" s="38"/>
      <c r="Q56" s="19">
        <v>878.29236000000003</v>
      </c>
      <c r="R56" s="37">
        <f t="shared" ref="R56:R73" si="18">Q56*1.18</f>
        <v>1036.3849848</v>
      </c>
      <c r="S56" s="33" t="s">
        <v>90</v>
      </c>
      <c r="T56" s="32" t="s">
        <v>75</v>
      </c>
      <c r="U56" s="32" t="s">
        <v>92</v>
      </c>
      <c r="V56" s="39">
        <v>43360</v>
      </c>
      <c r="W56" s="39">
        <v>43398</v>
      </c>
      <c r="X56" s="34"/>
      <c r="Y56" s="34"/>
      <c r="Z56" s="34"/>
      <c r="AA56" s="34"/>
      <c r="AB56" s="14" t="s">
        <v>196</v>
      </c>
      <c r="AC56" s="34"/>
      <c r="AD56" s="16" t="s">
        <v>324</v>
      </c>
      <c r="AE56" s="33" t="s">
        <v>96</v>
      </c>
      <c r="AF56" s="33">
        <v>10908</v>
      </c>
      <c r="AG56" s="33">
        <v>93000000000</v>
      </c>
      <c r="AH56" s="32" t="s">
        <v>87</v>
      </c>
      <c r="AI56" s="39">
        <f t="shared" ref="AI56:AI73" si="19">W56+20</f>
        <v>43418</v>
      </c>
      <c r="AJ56" s="39">
        <v>43452</v>
      </c>
      <c r="AK56" s="39">
        <f>AJ56+30</f>
        <v>43482</v>
      </c>
      <c r="AL56" s="40">
        <v>2019</v>
      </c>
      <c r="AM56" s="34"/>
      <c r="AN56" s="40"/>
      <c r="AO56" s="34"/>
      <c r="AP56" s="34"/>
      <c r="AQ56" s="34"/>
      <c r="AR56" s="34"/>
      <c r="AS56" s="32" t="s">
        <v>271</v>
      </c>
      <c r="AT56" s="32" t="s">
        <v>271</v>
      </c>
      <c r="AU56" s="32" t="s">
        <v>271</v>
      </c>
      <c r="AV56" s="32" t="s">
        <v>269</v>
      </c>
      <c r="AW56" s="34"/>
      <c r="AX56" s="34"/>
      <c r="AY56" s="28">
        <v>47</v>
      </c>
    </row>
    <row r="57" spans="1:51" s="13" customFormat="1" ht="69">
      <c r="A57" s="33" t="s">
        <v>174</v>
      </c>
      <c r="B57" s="31" t="s">
        <v>417</v>
      </c>
      <c r="C57" s="41" t="s">
        <v>75</v>
      </c>
      <c r="D57" s="41" t="s">
        <v>275</v>
      </c>
      <c r="E57" s="14" t="s">
        <v>81</v>
      </c>
      <c r="F57" s="31">
        <v>1</v>
      </c>
      <c r="G57" s="14" t="s">
        <v>198</v>
      </c>
      <c r="H57" s="36">
        <v>26.11</v>
      </c>
      <c r="I57" s="36">
        <v>27.1</v>
      </c>
      <c r="J57" s="33">
        <v>1</v>
      </c>
      <c r="K57" s="34"/>
      <c r="L57" s="24" t="s">
        <v>269</v>
      </c>
      <c r="M57" s="14" t="s">
        <v>274</v>
      </c>
      <c r="N57" s="32" t="s">
        <v>273</v>
      </c>
      <c r="O57" s="37">
        <v>1615.59348</v>
      </c>
      <c r="P57" s="38"/>
      <c r="Q57" s="19">
        <v>1615.59348</v>
      </c>
      <c r="R57" s="37">
        <f t="shared" si="18"/>
        <v>1906.4003063999999</v>
      </c>
      <c r="S57" s="33" t="s">
        <v>90</v>
      </c>
      <c r="T57" s="32" t="s">
        <v>75</v>
      </c>
      <c r="U57" s="32" t="s">
        <v>92</v>
      </c>
      <c r="V57" s="39">
        <v>43360</v>
      </c>
      <c r="W57" s="39">
        <v>43398</v>
      </c>
      <c r="X57" s="34"/>
      <c r="Y57" s="34"/>
      <c r="Z57" s="34"/>
      <c r="AA57" s="34"/>
      <c r="AB57" s="14" t="s">
        <v>198</v>
      </c>
      <c r="AC57" s="34"/>
      <c r="AD57" s="33">
        <v>796</v>
      </c>
      <c r="AE57" s="14" t="s">
        <v>93</v>
      </c>
      <c r="AF57" s="33">
        <v>102</v>
      </c>
      <c r="AG57" s="33">
        <v>93000000000</v>
      </c>
      <c r="AH57" s="32" t="s">
        <v>87</v>
      </c>
      <c r="AI57" s="39">
        <f t="shared" si="19"/>
        <v>43418</v>
      </c>
      <c r="AJ57" s="39">
        <v>43452</v>
      </c>
      <c r="AK57" s="39">
        <f>AJ57+30</f>
        <v>43482</v>
      </c>
      <c r="AL57" s="40">
        <v>2019</v>
      </c>
      <c r="AM57" s="34"/>
      <c r="AN57" s="40"/>
      <c r="AO57" s="34"/>
      <c r="AP57" s="34"/>
      <c r="AQ57" s="34"/>
      <c r="AR57" s="34"/>
      <c r="AS57" s="32" t="s">
        <v>271</v>
      </c>
      <c r="AT57" s="32" t="s">
        <v>271</v>
      </c>
      <c r="AU57" s="32" t="s">
        <v>271</v>
      </c>
      <c r="AV57" s="32" t="s">
        <v>269</v>
      </c>
      <c r="AW57" s="34"/>
      <c r="AX57" s="34"/>
      <c r="AY57" s="28">
        <v>48</v>
      </c>
    </row>
    <row r="58" spans="1:51" s="13" customFormat="1" ht="69">
      <c r="A58" s="33" t="s">
        <v>174</v>
      </c>
      <c r="B58" s="31" t="s">
        <v>418</v>
      </c>
      <c r="C58" s="41" t="s">
        <v>75</v>
      </c>
      <c r="D58" s="41" t="s">
        <v>275</v>
      </c>
      <c r="E58" s="14" t="s">
        <v>81</v>
      </c>
      <c r="F58" s="31">
        <v>1</v>
      </c>
      <c r="G58" s="14" t="s">
        <v>199</v>
      </c>
      <c r="H58" s="36">
        <v>27.12</v>
      </c>
      <c r="I58" s="36">
        <v>27.12</v>
      </c>
      <c r="J58" s="33">
        <v>1</v>
      </c>
      <c r="K58" s="34"/>
      <c r="L58" s="24" t="s">
        <v>269</v>
      </c>
      <c r="M58" s="14" t="s">
        <v>274</v>
      </c>
      <c r="N58" s="32" t="s">
        <v>273</v>
      </c>
      <c r="O58" s="37">
        <v>284.012</v>
      </c>
      <c r="P58" s="38"/>
      <c r="Q58" s="19">
        <v>284.012</v>
      </c>
      <c r="R58" s="37">
        <f t="shared" si="18"/>
        <v>335.13416000000001</v>
      </c>
      <c r="S58" s="33" t="s">
        <v>90</v>
      </c>
      <c r="T58" s="32" t="s">
        <v>75</v>
      </c>
      <c r="U58" s="32" t="s">
        <v>92</v>
      </c>
      <c r="V58" s="39">
        <v>43360</v>
      </c>
      <c r="W58" s="39">
        <v>43398</v>
      </c>
      <c r="X58" s="34"/>
      <c r="Y58" s="34"/>
      <c r="Z58" s="34"/>
      <c r="AA58" s="34"/>
      <c r="AB58" s="14" t="s">
        <v>199</v>
      </c>
      <c r="AC58" s="34"/>
      <c r="AD58" s="33">
        <v>796</v>
      </c>
      <c r="AE58" s="14" t="s">
        <v>93</v>
      </c>
      <c r="AF58" s="33">
        <v>74</v>
      </c>
      <c r="AG58" s="33">
        <v>93000000000</v>
      </c>
      <c r="AH58" s="32" t="s">
        <v>87</v>
      </c>
      <c r="AI58" s="39">
        <f t="shared" si="19"/>
        <v>43418</v>
      </c>
      <c r="AJ58" s="39">
        <v>43452</v>
      </c>
      <c r="AK58" s="39">
        <f>AJ58+30</f>
        <v>43482</v>
      </c>
      <c r="AL58" s="40">
        <v>2019</v>
      </c>
      <c r="AM58" s="34"/>
      <c r="AN58" s="40"/>
      <c r="AO58" s="34"/>
      <c r="AP58" s="34"/>
      <c r="AQ58" s="34"/>
      <c r="AR58" s="34"/>
      <c r="AS58" s="32" t="s">
        <v>271</v>
      </c>
      <c r="AT58" s="32" t="s">
        <v>271</v>
      </c>
      <c r="AU58" s="32" t="s">
        <v>271</v>
      </c>
      <c r="AV58" s="32" t="s">
        <v>269</v>
      </c>
      <c r="AW58" s="34"/>
      <c r="AX58" s="34"/>
      <c r="AY58" s="28">
        <v>49</v>
      </c>
    </row>
    <row r="59" spans="1:51" s="13" customFormat="1" ht="82.8">
      <c r="A59" s="33" t="s">
        <v>174</v>
      </c>
      <c r="B59" s="31" t="s">
        <v>419</v>
      </c>
      <c r="C59" s="41" t="s">
        <v>75</v>
      </c>
      <c r="D59" s="41" t="s">
        <v>275</v>
      </c>
      <c r="E59" s="14" t="s">
        <v>81</v>
      </c>
      <c r="F59" s="31">
        <v>1</v>
      </c>
      <c r="G59" s="14" t="s">
        <v>300</v>
      </c>
      <c r="H59" s="36">
        <v>16.2</v>
      </c>
      <c r="I59" s="36">
        <v>23.61</v>
      </c>
      <c r="J59" s="33">
        <v>2</v>
      </c>
      <c r="K59" s="34"/>
      <c r="L59" s="24" t="s">
        <v>269</v>
      </c>
      <c r="M59" s="14" t="s">
        <v>274</v>
      </c>
      <c r="N59" s="32" t="s">
        <v>273</v>
      </c>
      <c r="O59" s="37">
        <v>5170.2259999999997</v>
      </c>
      <c r="P59" s="38"/>
      <c r="Q59" s="19">
        <v>5170.2259999999997</v>
      </c>
      <c r="R59" s="37">
        <f t="shared" si="18"/>
        <v>6100.8666799999992</v>
      </c>
      <c r="S59" s="33" t="s">
        <v>104</v>
      </c>
      <c r="T59" s="32" t="s">
        <v>75</v>
      </c>
      <c r="U59" s="32" t="s">
        <v>92</v>
      </c>
      <c r="V59" s="39">
        <v>43360</v>
      </c>
      <c r="W59" s="39">
        <v>43398</v>
      </c>
      <c r="X59" s="34"/>
      <c r="Y59" s="34"/>
      <c r="Z59" s="34"/>
      <c r="AA59" s="34"/>
      <c r="AB59" s="14" t="s">
        <v>300</v>
      </c>
      <c r="AC59" s="34"/>
      <c r="AD59" s="33">
        <v>796</v>
      </c>
      <c r="AE59" s="14" t="s">
        <v>93</v>
      </c>
      <c r="AF59" s="33">
        <v>1427</v>
      </c>
      <c r="AG59" s="33">
        <v>93000000000</v>
      </c>
      <c r="AH59" s="32" t="s">
        <v>87</v>
      </c>
      <c r="AI59" s="39">
        <f t="shared" si="19"/>
        <v>43418</v>
      </c>
      <c r="AJ59" s="39">
        <v>43452</v>
      </c>
      <c r="AK59" s="39">
        <f>AJ59+30</f>
        <v>43482</v>
      </c>
      <c r="AL59" s="40">
        <v>2019</v>
      </c>
      <c r="AM59" s="34"/>
      <c r="AN59" s="40"/>
      <c r="AO59" s="34"/>
      <c r="AP59" s="34"/>
      <c r="AQ59" s="34"/>
      <c r="AR59" s="34"/>
      <c r="AS59" s="32" t="s">
        <v>271</v>
      </c>
      <c r="AT59" s="32" t="s">
        <v>271</v>
      </c>
      <c r="AU59" s="32" t="s">
        <v>271</v>
      </c>
      <c r="AV59" s="32" t="s">
        <v>269</v>
      </c>
      <c r="AW59" s="34"/>
      <c r="AX59" s="34"/>
      <c r="AY59" s="28">
        <v>50</v>
      </c>
    </row>
    <row r="60" spans="1:51" s="13" customFormat="1" ht="110.4">
      <c r="A60" s="33" t="s">
        <v>174</v>
      </c>
      <c r="B60" s="31" t="s">
        <v>420</v>
      </c>
      <c r="C60" s="41" t="s">
        <v>75</v>
      </c>
      <c r="D60" s="41" t="s">
        <v>275</v>
      </c>
      <c r="E60" s="14" t="s">
        <v>81</v>
      </c>
      <c r="F60" s="31">
        <v>1</v>
      </c>
      <c r="G60" s="14" t="s">
        <v>299</v>
      </c>
      <c r="H60" s="36" t="s">
        <v>97</v>
      </c>
      <c r="I60" s="36" t="s">
        <v>290</v>
      </c>
      <c r="J60" s="33">
        <v>1</v>
      </c>
      <c r="K60" s="34"/>
      <c r="L60" s="24" t="s">
        <v>269</v>
      </c>
      <c r="M60" s="14" t="s">
        <v>274</v>
      </c>
      <c r="N60" s="32" t="s">
        <v>273</v>
      </c>
      <c r="O60" s="37">
        <v>143.76648</v>
      </c>
      <c r="P60" s="38"/>
      <c r="Q60" s="19">
        <v>143.76648</v>
      </c>
      <c r="R60" s="37">
        <f t="shared" si="18"/>
        <v>169.64444639999999</v>
      </c>
      <c r="S60" s="33" t="s">
        <v>90</v>
      </c>
      <c r="T60" s="32" t="s">
        <v>75</v>
      </c>
      <c r="U60" s="32" t="s">
        <v>92</v>
      </c>
      <c r="V60" s="39">
        <v>43360</v>
      </c>
      <c r="W60" s="39">
        <v>43398</v>
      </c>
      <c r="X60" s="34"/>
      <c r="Y60" s="34"/>
      <c r="Z60" s="34"/>
      <c r="AA60" s="34"/>
      <c r="AB60" s="14" t="s">
        <v>298</v>
      </c>
      <c r="AC60" s="34"/>
      <c r="AD60" s="33">
        <v>796</v>
      </c>
      <c r="AE60" s="14" t="s">
        <v>93</v>
      </c>
      <c r="AF60" s="33">
        <v>177</v>
      </c>
      <c r="AG60" s="33">
        <v>93000000000</v>
      </c>
      <c r="AH60" s="32" t="s">
        <v>87</v>
      </c>
      <c r="AI60" s="39">
        <f t="shared" si="19"/>
        <v>43418</v>
      </c>
      <c r="AJ60" s="39">
        <v>43452</v>
      </c>
      <c r="AK60" s="39">
        <f>AJ60+30</f>
        <v>43482</v>
      </c>
      <c r="AL60" s="40">
        <v>2019</v>
      </c>
      <c r="AM60" s="34"/>
      <c r="AN60" s="40"/>
      <c r="AO60" s="34"/>
      <c r="AP60" s="34"/>
      <c r="AQ60" s="34"/>
      <c r="AR60" s="34"/>
      <c r="AS60" s="32" t="s">
        <v>271</v>
      </c>
      <c r="AT60" s="32" t="s">
        <v>271</v>
      </c>
      <c r="AU60" s="32" t="s">
        <v>271</v>
      </c>
      <c r="AV60" s="32" t="s">
        <v>269</v>
      </c>
      <c r="AW60" s="34"/>
      <c r="AX60" s="34"/>
      <c r="AY60" s="28">
        <v>51</v>
      </c>
    </row>
    <row r="61" spans="1:51" s="53" customFormat="1" ht="47.4" customHeight="1">
      <c r="A61" s="42" t="s">
        <v>174</v>
      </c>
      <c r="B61" s="31" t="s">
        <v>421</v>
      </c>
      <c r="C61" s="43" t="s">
        <v>75</v>
      </c>
      <c r="D61" s="43" t="s">
        <v>275</v>
      </c>
      <c r="E61" s="44" t="s">
        <v>81</v>
      </c>
      <c r="F61" s="31">
        <v>1</v>
      </c>
      <c r="G61" s="44" t="s">
        <v>200</v>
      </c>
      <c r="H61" s="45">
        <v>27.12</v>
      </c>
      <c r="I61" s="45">
        <v>27.12</v>
      </c>
      <c r="J61" s="42">
        <v>1</v>
      </c>
      <c r="K61" s="46"/>
      <c r="L61" s="24" t="s">
        <v>269</v>
      </c>
      <c r="M61" s="44" t="s">
        <v>274</v>
      </c>
      <c r="N61" s="47" t="s">
        <v>273</v>
      </c>
      <c r="O61" s="48">
        <f>Q61</f>
        <v>164.72210000000001</v>
      </c>
      <c r="P61" s="49"/>
      <c r="Q61" s="50">
        <v>164.72210000000001</v>
      </c>
      <c r="R61" s="48">
        <f t="shared" si="18"/>
        <v>194.37207800000002</v>
      </c>
      <c r="S61" s="42" t="s">
        <v>90</v>
      </c>
      <c r="T61" s="47" t="s">
        <v>75</v>
      </c>
      <c r="U61" s="47" t="s">
        <v>92</v>
      </c>
      <c r="V61" s="39">
        <v>43360</v>
      </c>
      <c r="W61" s="51">
        <v>43398</v>
      </c>
      <c r="X61" s="46"/>
      <c r="Y61" s="46"/>
      <c r="Z61" s="46"/>
      <c r="AA61" s="46"/>
      <c r="AB61" s="44" t="s">
        <v>200</v>
      </c>
      <c r="AC61" s="46"/>
      <c r="AD61" s="42">
        <v>796</v>
      </c>
      <c r="AE61" s="14" t="s">
        <v>93</v>
      </c>
      <c r="AF61" s="42">
        <v>539</v>
      </c>
      <c r="AG61" s="42">
        <v>93000000000</v>
      </c>
      <c r="AH61" s="47" t="s">
        <v>87</v>
      </c>
      <c r="AI61" s="51">
        <f t="shared" si="19"/>
        <v>43418</v>
      </c>
      <c r="AJ61" s="51">
        <v>43452</v>
      </c>
      <c r="AK61" s="51">
        <v>43482</v>
      </c>
      <c r="AL61" s="52">
        <v>2019</v>
      </c>
      <c r="AM61" s="46"/>
      <c r="AN61" s="52"/>
      <c r="AO61" s="46"/>
      <c r="AP61" s="46"/>
      <c r="AQ61" s="46"/>
      <c r="AR61" s="46"/>
      <c r="AS61" s="47" t="s">
        <v>271</v>
      </c>
      <c r="AT61" s="47" t="s">
        <v>271</v>
      </c>
      <c r="AU61" s="47" t="s">
        <v>271</v>
      </c>
      <c r="AV61" s="47" t="s">
        <v>269</v>
      </c>
      <c r="AW61" s="46"/>
      <c r="AX61" s="84"/>
      <c r="AY61" s="28">
        <v>52</v>
      </c>
    </row>
    <row r="62" spans="1:51" s="13" customFormat="1" ht="69">
      <c r="A62" s="33" t="s">
        <v>174</v>
      </c>
      <c r="B62" s="31" t="s">
        <v>422</v>
      </c>
      <c r="C62" s="41" t="s">
        <v>75</v>
      </c>
      <c r="D62" s="41" t="s">
        <v>275</v>
      </c>
      <c r="E62" s="14" t="s">
        <v>81</v>
      </c>
      <c r="F62" s="31">
        <v>1</v>
      </c>
      <c r="G62" s="14" t="s">
        <v>201</v>
      </c>
      <c r="H62" s="36" t="s">
        <v>297</v>
      </c>
      <c r="I62" s="36">
        <v>26.51</v>
      </c>
      <c r="J62" s="33">
        <v>1</v>
      </c>
      <c r="K62" s="34"/>
      <c r="L62" s="24" t="s">
        <v>269</v>
      </c>
      <c r="M62" s="14" t="s">
        <v>274</v>
      </c>
      <c r="N62" s="32" t="s">
        <v>273</v>
      </c>
      <c r="O62" s="37">
        <v>150.54044999999999</v>
      </c>
      <c r="P62" s="38"/>
      <c r="Q62" s="19">
        <v>150.54044999999999</v>
      </c>
      <c r="R62" s="37">
        <f t="shared" si="18"/>
        <v>177.63773099999997</v>
      </c>
      <c r="S62" s="33" t="s">
        <v>90</v>
      </c>
      <c r="T62" s="32" t="s">
        <v>75</v>
      </c>
      <c r="U62" s="32" t="s">
        <v>92</v>
      </c>
      <c r="V62" s="39">
        <v>43360</v>
      </c>
      <c r="W62" s="39">
        <v>43398</v>
      </c>
      <c r="X62" s="34"/>
      <c r="Y62" s="34"/>
      <c r="Z62" s="34"/>
      <c r="AA62" s="34"/>
      <c r="AB62" s="14" t="s">
        <v>201</v>
      </c>
      <c r="AC62" s="34"/>
      <c r="AD62" s="33">
        <v>796</v>
      </c>
      <c r="AE62" s="14" t="s">
        <v>93</v>
      </c>
      <c r="AF62" s="33">
        <v>9</v>
      </c>
      <c r="AG62" s="33">
        <v>93000000000</v>
      </c>
      <c r="AH62" s="32" t="s">
        <v>87</v>
      </c>
      <c r="AI62" s="39">
        <f t="shared" si="19"/>
        <v>43418</v>
      </c>
      <c r="AJ62" s="39">
        <v>43452</v>
      </c>
      <c r="AK62" s="39">
        <f t="shared" ref="AK62" si="20">AJ62+30</f>
        <v>43482</v>
      </c>
      <c r="AL62" s="40">
        <v>2019</v>
      </c>
      <c r="AM62" s="34"/>
      <c r="AN62" s="40"/>
      <c r="AO62" s="34"/>
      <c r="AP62" s="34"/>
      <c r="AQ62" s="34"/>
      <c r="AR62" s="34"/>
      <c r="AS62" s="32" t="s">
        <v>271</v>
      </c>
      <c r="AT62" s="32" t="s">
        <v>271</v>
      </c>
      <c r="AU62" s="32" t="s">
        <v>271</v>
      </c>
      <c r="AV62" s="32" t="s">
        <v>269</v>
      </c>
      <c r="AW62" s="34"/>
      <c r="AX62" s="34"/>
      <c r="AY62" s="28">
        <v>53</v>
      </c>
    </row>
    <row r="63" spans="1:51" s="53" customFormat="1" ht="40.200000000000003" customHeight="1">
      <c r="A63" s="42" t="s">
        <v>174</v>
      </c>
      <c r="B63" s="31" t="s">
        <v>423</v>
      </c>
      <c r="C63" s="43" t="s">
        <v>75</v>
      </c>
      <c r="D63" s="43" t="s">
        <v>275</v>
      </c>
      <c r="E63" s="44" t="s">
        <v>81</v>
      </c>
      <c r="F63" s="31">
        <v>1</v>
      </c>
      <c r="G63" s="44" t="s">
        <v>296</v>
      </c>
      <c r="H63" s="45">
        <v>27.1</v>
      </c>
      <c r="I63" s="45" t="s">
        <v>277</v>
      </c>
      <c r="J63" s="42">
        <v>1</v>
      </c>
      <c r="K63" s="46"/>
      <c r="L63" s="24" t="s">
        <v>269</v>
      </c>
      <c r="M63" s="44" t="s">
        <v>274</v>
      </c>
      <c r="N63" s="47" t="s">
        <v>273</v>
      </c>
      <c r="O63" s="48">
        <f>Q63</f>
        <v>371.6979</v>
      </c>
      <c r="P63" s="49"/>
      <c r="Q63" s="50">
        <v>371.6979</v>
      </c>
      <c r="R63" s="48">
        <f t="shared" si="18"/>
        <v>438.603522</v>
      </c>
      <c r="S63" s="42" t="s">
        <v>90</v>
      </c>
      <c r="T63" s="47" t="s">
        <v>75</v>
      </c>
      <c r="U63" s="47" t="s">
        <v>92</v>
      </c>
      <c r="V63" s="39">
        <v>43362</v>
      </c>
      <c r="W63" s="51">
        <v>43398</v>
      </c>
      <c r="X63" s="46"/>
      <c r="Y63" s="46"/>
      <c r="Z63" s="46"/>
      <c r="AA63" s="46"/>
      <c r="AB63" s="44" t="s">
        <v>296</v>
      </c>
      <c r="AC63" s="46"/>
      <c r="AD63" s="42">
        <v>796</v>
      </c>
      <c r="AE63" s="14" t="s">
        <v>93</v>
      </c>
      <c r="AF63" s="42">
        <v>29</v>
      </c>
      <c r="AG63" s="42">
        <v>93000000000</v>
      </c>
      <c r="AH63" s="47" t="s">
        <v>87</v>
      </c>
      <c r="AI63" s="51">
        <f t="shared" si="19"/>
        <v>43418</v>
      </c>
      <c r="AJ63" s="51">
        <v>43452</v>
      </c>
      <c r="AK63" s="51">
        <v>43482</v>
      </c>
      <c r="AL63" s="52">
        <v>2019</v>
      </c>
      <c r="AM63" s="46"/>
      <c r="AN63" s="52"/>
      <c r="AO63" s="46"/>
      <c r="AP63" s="46"/>
      <c r="AQ63" s="46"/>
      <c r="AR63" s="46"/>
      <c r="AS63" s="47" t="s">
        <v>271</v>
      </c>
      <c r="AT63" s="47" t="s">
        <v>271</v>
      </c>
      <c r="AU63" s="47" t="s">
        <v>271</v>
      </c>
      <c r="AV63" s="47" t="s">
        <v>269</v>
      </c>
      <c r="AW63" s="46"/>
      <c r="AX63" s="84"/>
      <c r="AY63" s="28">
        <v>54</v>
      </c>
    </row>
    <row r="64" spans="1:51" s="13" customFormat="1" ht="41.4">
      <c r="A64" s="33" t="s">
        <v>174</v>
      </c>
      <c r="B64" s="31" t="s">
        <v>424</v>
      </c>
      <c r="C64" s="41" t="s">
        <v>75</v>
      </c>
      <c r="D64" s="41" t="s">
        <v>275</v>
      </c>
      <c r="E64" s="14" t="s">
        <v>81</v>
      </c>
      <c r="F64" s="31">
        <v>1</v>
      </c>
      <c r="G64" s="14" t="s">
        <v>203</v>
      </c>
      <c r="H64" s="36">
        <v>27.1</v>
      </c>
      <c r="I64" s="36" t="s">
        <v>277</v>
      </c>
      <c r="J64" s="33">
        <v>1</v>
      </c>
      <c r="K64" s="34"/>
      <c r="L64" s="24" t="s">
        <v>269</v>
      </c>
      <c r="M64" s="14" t="s">
        <v>274</v>
      </c>
      <c r="N64" s="32" t="s">
        <v>273</v>
      </c>
      <c r="O64" s="37">
        <v>154.51585</v>
      </c>
      <c r="P64" s="38"/>
      <c r="Q64" s="19">
        <v>154.51585</v>
      </c>
      <c r="R64" s="37">
        <f t="shared" si="18"/>
        <v>182.32870299999999</v>
      </c>
      <c r="S64" s="33" t="s">
        <v>90</v>
      </c>
      <c r="T64" s="32" t="s">
        <v>75</v>
      </c>
      <c r="U64" s="32" t="s">
        <v>92</v>
      </c>
      <c r="V64" s="39">
        <v>43362</v>
      </c>
      <c r="W64" s="39">
        <v>43398</v>
      </c>
      <c r="X64" s="34"/>
      <c r="Y64" s="34"/>
      <c r="Z64" s="34"/>
      <c r="AA64" s="34"/>
      <c r="AB64" s="14" t="s">
        <v>203</v>
      </c>
      <c r="AC64" s="34"/>
      <c r="AD64" s="33">
        <v>796</v>
      </c>
      <c r="AE64" s="14" t="s">
        <v>93</v>
      </c>
      <c r="AF64" s="33">
        <v>59</v>
      </c>
      <c r="AG64" s="33">
        <v>93000000000</v>
      </c>
      <c r="AH64" s="32" t="s">
        <v>87</v>
      </c>
      <c r="AI64" s="39">
        <f t="shared" si="19"/>
        <v>43418</v>
      </c>
      <c r="AJ64" s="39">
        <v>43452</v>
      </c>
      <c r="AK64" s="39">
        <f>AJ64+30</f>
        <v>43482</v>
      </c>
      <c r="AL64" s="40">
        <v>2019</v>
      </c>
      <c r="AM64" s="34"/>
      <c r="AN64" s="40"/>
      <c r="AO64" s="34"/>
      <c r="AP64" s="34"/>
      <c r="AQ64" s="34"/>
      <c r="AR64" s="34"/>
      <c r="AS64" s="32" t="s">
        <v>271</v>
      </c>
      <c r="AT64" s="32" t="s">
        <v>271</v>
      </c>
      <c r="AU64" s="32" t="s">
        <v>271</v>
      </c>
      <c r="AV64" s="32" t="s">
        <v>269</v>
      </c>
      <c r="AW64" s="34"/>
      <c r="AX64" s="34"/>
      <c r="AY64" s="28">
        <v>55</v>
      </c>
    </row>
    <row r="65" spans="1:131" s="13" customFormat="1" ht="55.2">
      <c r="A65" s="33" t="s">
        <v>174</v>
      </c>
      <c r="B65" s="31" t="s">
        <v>425</v>
      </c>
      <c r="C65" s="41" t="s">
        <v>75</v>
      </c>
      <c r="D65" s="41" t="s">
        <v>275</v>
      </c>
      <c r="E65" s="14" t="s">
        <v>81</v>
      </c>
      <c r="F65" s="31">
        <v>1</v>
      </c>
      <c r="G65" s="14" t="s">
        <v>197</v>
      </c>
      <c r="H65" s="36" t="s">
        <v>84</v>
      </c>
      <c r="I65" s="36" t="s">
        <v>84</v>
      </c>
      <c r="J65" s="33">
        <v>1</v>
      </c>
      <c r="K65" s="34"/>
      <c r="L65" s="24" t="s">
        <v>269</v>
      </c>
      <c r="M65" s="14" t="s">
        <v>274</v>
      </c>
      <c r="N65" s="32" t="s">
        <v>273</v>
      </c>
      <c r="O65" s="37">
        <v>6987.9059999999999</v>
      </c>
      <c r="P65" s="38"/>
      <c r="Q65" s="19">
        <v>6987.91</v>
      </c>
      <c r="R65" s="37">
        <f t="shared" si="18"/>
        <v>8245.7338</v>
      </c>
      <c r="S65" s="33" t="s">
        <v>104</v>
      </c>
      <c r="T65" s="32" t="s">
        <v>75</v>
      </c>
      <c r="U65" s="32" t="s">
        <v>92</v>
      </c>
      <c r="V65" s="39">
        <v>43362</v>
      </c>
      <c r="W65" s="39">
        <v>43398</v>
      </c>
      <c r="X65" s="34"/>
      <c r="Y65" s="34"/>
      <c r="Z65" s="34"/>
      <c r="AA65" s="34"/>
      <c r="AB65" s="14" t="s">
        <v>197</v>
      </c>
      <c r="AC65" s="34"/>
      <c r="AD65" s="16" t="s">
        <v>324</v>
      </c>
      <c r="AE65" s="33" t="s">
        <v>96</v>
      </c>
      <c r="AF65" s="33">
        <v>48253</v>
      </c>
      <c r="AG65" s="33">
        <v>93000000000</v>
      </c>
      <c r="AH65" s="32" t="s">
        <v>87</v>
      </c>
      <c r="AI65" s="39">
        <f t="shared" si="19"/>
        <v>43418</v>
      </c>
      <c r="AJ65" s="39">
        <v>43452</v>
      </c>
      <c r="AK65" s="39">
        <f>AJ65+30</f>
        <v>43482</v>
      </c>
      <c r="AL65" s="40">
        <v>2019</v>
      </c>
      <c r="AM65" s="34"/>
      <c r="AN65" s="40"/>
      <c r="AO65" s="34"/>
      <c r="AP65" s="34"/>
      <c r="AQ65" s="34"/>
      <c r="AR65" s="34"/>
      <c r="AS65" s="32" t="s">
        <v>271</v>
      </c>
      <c r="AT65" s="32" t="s">
        <v>271</v>
      </c>
      <c r="AU65" s="32" t="s">
        <v>271</v>
      </c>
      <c r="AV65" s="32" t="s">
        <v>269</v>
      </c>
      <c r="AW65" s="34"/>
      <c r="AX65" s="34"/>
      <c r="AY65" s="28">
        <v>56</v>
      </c>
    </row>
    <row r="66" spans="1:131" s="13" customFormat="1" ht="69">
      <c r="A66" s="33" t="s">
        <v>174</v>
      </c>
      <c r="B66" s="31" t="s">
        <v>426</v>
      </c>
      <c r="C66" s="41" t="s">
        <v>75</v>
      </c>
      <c r="D66" s="41" t="s">
        <v>275</v>
      </c>
      <c r="E66" s="14" t="s">
        <v>81</v>
      </c>
      <c r="F66" s="31">
        <v>1</v>
      </c>
      <c r="G66" s="14" t="s">
        <v>204</v>
      </c>
      <c r="H66" s="36">
        <v>27.32</v>
      </c>
      <c r="I66" s="36">
        <v>27.32</v>
      </c>
      <c r="J66" s="33">
        <v>1</v>
      </c>
      <c r="K66" s="34"/>
      <c r="L66" s="24" t="s">
        <v>269</v>
      </c>
      <c r="M66" s="14" t="s">
        <v>274</v>
      </c>
      <c r="N66" s="32" t="s">
        <v>273</v>
      </c>
      <c r="O66" s="37">
        <v>2853.6997999999999</v>
      </c>
      <c r="P66" s="38"/>
      <c r="Q66" s="19">
        <v>2853.6997999999999</v>
      </c>
      <c r="R66" s="37">
        <f t="shared" si="18"/>
        <v>3367.3657639999997</v>
      </c>
      <c r="S66" s="33" t="s">
        <v>90</v>
      </c>
      <c r="T66" s="32" t="s">
        <v>75</v>
      </c>
      <c r="U66" s="32" t="s">
        <v>92</v>
      </c>
      <c r="V66" s="39">
        <v>43362</v>
      </c>
      <c r="W66" s="39">
        <v>43398</v>
      </c>
      <c r="X66" s="34"/>
      <c r="Y66" s="34"/>
      <c r="Z66" s="34"/>
      <c r="AA66" s="34"/>
      <c r="AB66" s="14" t="s">
        <v>204</v>
      </c>
      <c r="AC66" s="34"/>
      <c r="AD66" s="16" t="s">
        <v>324</v>
      </c>
      <c r="AE66" s="33" t="s">
        <v>96</v>
      </c>
      <c r="AF66" s="33">
        <v>470</v>
      </c>
      <c r="AG66" s="33">
        <v>93000000000</v>
      </c>
      <c r="AH66" s="32" t="s">
        <v>87</v>
      </c>
      <c r="AI66" s="39">
        <f t="shared" si="19"/>
        <v>43418</v>
      </c>
      <c r="AJ66" s="39">
        <v>43452</v>
      </c>
      <c r="AK66" s="39">
        <f t="shared" ref="AK66:AK67" si="21">AJ66+30</f>
        <v>43482</v>
      </c>
      <c r="AL66" s="40">
        <v>2019</v>
      </c>
      <c r="AM66" s="34"/>
      <c r="AN66" s="40"/>
      <c r="AO66" s="34"/>
      <c r="AP66" s="34"/>
      <c r="AQ66" s="34"/>
      <c r="AR66" s="34"/>
      <c r="AS66" s="32" t="s">
        <v>271</v>
      </c>
      <c r="AT66" s="32" t="s">
        <v>271</v>
      </c>
      <c r="AU66" s="32" t="s">
        <v>271</v>
      </c>
      <c r="AV66" s="32" t="s">
        <v>269</v>
      </c>
      <c r="AW66" s="34"/>
      <c r="AX66" s="34"/>
      <c r="AY66" s="28">
        <v>57</v>
      </c>
    </row>
    <row r="67" spans="1:131" s="13" customFormat="1" ht="41.4">
      <c r="A67" s="33" t="s">
        <v>174</v>
      </c>
      <c r="B67" s="31" t="s">
        <v>427</v>
      </c>
      <c r="C67" s="41" t="s">
        <v>75</v>
      </c>
      <c r="D67" s="41" t="s">
        <v>275</v>
      </c>
      <c r="E67" s="14" t="s">
        <v>81</v>
      </c>
      <c r="F67" s="31">
        <v>1</v>
      </c>
      <c r="G67" s="14" t="s">
        <v>79</v>
      </c>
      <c r="H67" s="36" t="s">
        <v>294</v>
      </c>
      <c r="I67" s="36" t="s">
        <v>213</v>
      </c>
      <c r="J67" s="33">
        <v>2</v>
      </c>
      <c r="K67" s="34"/>
      <c r="L67" s="24" t="s">
        <v>269</v>
      </c>
      <c r="M67" s="14" t="s">
        <v>274</v>
      </c>
      <c r="N67" s="32" t="s">
        <v>273</v>
      </c>
      <c r="O67" s="37">
        <v>605.24127999999996</v>
      </c>
      <c r="P67" s="38"/>
      <c r="Q67" s="19">
        <v>605.24127999999996</v>
      </c>
      <c r="R67" s="37">
        <f t="shared" si="18"/>
        <v>714.18471039999997</v>
      </c>
      <c r="S67" s="33" t="s">
        <v>90</v>
      </c>
      <c r="T67" s="32" t="s">
        <v>75</v>
      </c>
      <c r="U67" s="32" t="s">
        <v>92</v>
      </c>
      <c r="V67" s="39">
        <v>43362</v>
      </c>
      <c r="W67" s="39">
        <v>43398</v>
      </c>
      <c r="X67" s="34"/>
      <c r="Y67" s="34"/>
      <c r="Z67" s="34"/>
      <c r="AA67" s="34"/>
      <c r="AB67" s="14" t="s">
        <v>79</v>
      </c>
      <c r="AC67" s="34"/>
      <c r="AD67" s="33">
        <v>796</v>
      </c>
      <c r="AE67" s="14" t="s">
        <v>93</v>
      </c>
      <c r="AF67" s="33">
        <v>57</v>
      </c>
      <c r="AG67" s="33">
        <v>93000000000</v>
      </c>
      <c r="AH67" s="32" t="s">
        <v>87</v>
      </c>
      <c r="AI67" s="39">
        <f t="shared" si="19"/>
        <v>43418</v>
      </c>
      <c r="AJ67" s="39">
        <v>43452</v>
      </c>
      <c r="AK67" s="39">
        <f t="shared" si="21"/>
        <v>43482</v>
      </c>
      <c r="AL67" s="40">
        <v>2019</v>
      </c>
      <c r="AM67" s="34"/>
      <c r="AN67" s="40"/>
      <c r="AO67" s="34"/>
      <c r="AP67" s="34"/>
      <c r="AQ67" s="34"/>
      <c r="AR67" s="34"/>
      <c r="AS67" s="32" t="s">
        <v>271</v>
      </c>
      <c r="AT67" s="32" t="s">
        <v>271</v>
      </c>
      <c r="AU67" s="32" t="s">
        <v>271</v>
      </c>
      <c r="AV67" s="32" t="s">
        <v>269</v>
      </c>
      <c r="AW67" s="34"/>
      <c r="AX67" s="34"/>
      <c r="AY67" s="28">
        <v>58</v>
      </c>
    </row>
    <row r="68" spans="1:131" s="53" customFormat="1" ht="43.2" customHeight="1">
      <c r="A68" s="42" t="s">
        <v>174</v>
      </c>
      <c r="B68" s="31" t="s">
        <v>428</v>
      </c>
      <c r="C68" s="43" t="s">
        <v>75</v>
      </c>
      <c r="D68" s="43" t="s">
        <v>275</v>
      </c>
      <c r="E68" s="44" t="s">
        <v>81</v>
      </c>
      <c r="F68" s="31">
        <v>1</v>
      </c>
      <c r="G68" s="44" t="s">
        <v>293</v>
      </c>
      <c r="H68" s="45">
        <v>28.29</v>
      </c>
      <c r="I68" s="45">
        <v>28.29</v>
      </c>
      <c r="J68" s="42">
        <v>2</v>
      </c>
      <c r="K68" s="46"/>
      <c r="L68" s="24" t="s">
        <v>269</v>
      </c>
      <c r="M68" s="44" t="s">
        <v>274</v>
      </c>
      <c r="N68" s="47" t="s">
        <v>273</v>
      </c>
      <c r="O68" s="48">
        <f>Q68</f>
        <v>87.096350000000001</v>
      </c>
      <c r="P68" s="49"/>
      <c r="Q68" s="50">
        <v>87.096350000000001</v>
      </c>
      <c r="R68" s="48">
        <f t="shared" si="18"/>
        <v>102.77369299999999</v>
      </c>
      <c r="S68" s="42" t="s">
        <v>90</v>
      </c>
      <c r="T68" s="47" t="s">
        <v>75</v>
      </c>
      <c r="U68" s="47" t="s">
        <v>92</v>
      </c>
      <c r="V68" s="51">
        <v>43364</v>
      </c>
      <c r="W68" s="51">
        <v>43398</v>
      </c>
      <c r="X68" s="46"/>
      <c r="Y68" s="46"/>
      <c r="Z68" s="46"/>
      <c r="AA68" s="46"/>
      <c r="AB68" s="44" t="s">
        <v>293</v>
      </c>
      <c r="AC68" s="46"/>
      <c r="AD68" s="42">
        <v>796</v>
      </c>
      <c r="AE68" s="14" t="s">
        <v>93</v>
      </c>
      <c r="AF68" s="42">
        <v>15</v>
      </c>
      <c r="AG68" s="42">
        <v>93000000000</v>
      </c>
      <c r="AH68" s="47" t="s">
        <v>87</v>
      </c>
      <c r="AI68" s="51">
        <f t="shared" si="19"/>
        <v>43418</v>
      </c>
      <c r="AJ68" s="51">
        <v>43452</v>
      </c>
      <c r="AK68" s="51">
        <v>43482</v>
      </c>
      <c r="AL68" s="52">
        <v>2019</v>
      </c>
      <c r="AM68" s="46"/>
      <c r="AN68" s="52"/>
      <c r="AO68" s="46"/>
      <c r="AP68" s="46"/>
      <c r="AQ68" s="46"/>
      <c r="AR68" s="46"/>
      <c r="AS68" s="47" t="s">
        <v>271</v>
      </c>
      <c r="AT68" s="47" t="s">
        <v>271</v>
      </c>
      <c r="AU68" s="47" t="s">
        <v>271</v>
      </c>
      <c r="AV68" s="47" t="s">
        <v>269</v>
      </c>
      <c r="AW68" s="46"/>
      <c r="AX68" s="84"/>
      <c r="AY68" s="28">
        <v>59</v>
      </c>
    </row>
    <row r="69" spans="1:131" s="13" customFormat="1" ht="55.2">
      <c r="A69" s="33" t="s">
        <v>174</v>
      </c>
      <c r="B69" s="31" t="s">
        <v>429</v>
      </c>
      <c r="C69" s="41" t="s">
        <v>75</v>
      </c>
      <c r="D69" s="41" t="s">
        <v>275</v>
      </c>
      <c r="E69" s="14" t="s">
        <v>81</v>
      </c>
      <c r="F69" s="31">
        <v>1</v>
      </c>
      <c r="G69" s="14" t="s">
        <v>291</v>
      </c>
      <c r="H69" s="36" t="s">
        <v>83</v>
      </c>
      <c r="I69" s="36" t="s">
        <v>292</v>
      </c>
      <c r="J69" s="33">
        <v>2</v>
      </c>
      <c r="K69" s="34"/>
      <c r="L69" s="24" t="s">
        <v>269</v>
      </c>
      <c r="M69" s="14" t="s">
        <v>274</v>
      </c>
      <c r="N69" s="32" t="s">
        <v>273</v>
      </c>
      <c r="O69" s="37">
        <v>96.234399999999994</v>
      </c>
      <c r="P69" s="38"/>
      <c r="Q69" s="19">
        <v>96.234399999999994</v>
      </c>
      <c r="R69" s="37">
        <f t="shared" si="18"/>
        <v>113.55659199999998</v>
      </c>
      <c r="S69" s="33" t="s">
        <v>90</v>
      </c>
      <c r="T69" s="32" t="s">
        <v>75</v>
      </c>
      <c r="U69" s="32" t="s">
        <v>92</v>
      </c>
      <c r="V69" s="51">
        <v>43364</v>
      </c>
      <c r="W69" s="39">
        <v>43398</v>
      </c>
      <c r="X69" s="34"/>
      <c r="Y69" s="55"/>
      <c r="Z69" s="34"/>
      <c r="AA69" s="34"/>
      <c r="AB69" s="14" t="s">
        <v>291</v>
      </c>
      <c r="AC69" s="34"/>
      <c r="AD69" s="33">
        <v>166</v>
      </c>
      <c r="AE69" s="33" t="s">
        <v>95</v>
      </c>
      <c r="AF69" s="33">
        <v>350</v>
      </c>
      <c r="AG69" s="33">
        <v>93000000000</v>
      </c>
      <c r="AH69" s="32" t="s">
        <v>87</v>
      </c>
      <c r="AI69" s="39">
        <f t="shared" si="19"/>
        <v>43418</v>
      </c>
      <c r="AJ69" s="39">
        <v>43452</v>
      </c>
      <c r="AK69" s="39">
        <v>43482</v>
      </c>
      <c r="AL69" s="40">
        <v>2019</v>
      </c>
      <c r="AM69" s="34"/>
      <c r="AN69" s="40"/>
      <c r="AO69" s="34"/>
      <c r="AP69" s="34"/>
      <c r="AQ69" s="34"/>
      <c r="AR69" s="34"/>
      <c r="AS69" s="32" t="s">
        <v>271</v>
      </c>
      <c r="AT69" s="32" t="s">
        <v>271</v>
      </c>
      <c r="AU69" s="32" t="s">
        <v>271</v>
      </c>
      <c r="AV69" s="32" t="s">
        <v>269</v>
      </c>
      <c r="AW69" s="34"/>
      <c r="AX69" s="34"/>
      <c r="AY69" s="28">
        <v>60</v>
      </c>
    </row>
    <row r="70" spans="1:131" s="13" customFormat="1" ht="55.2">
      <c r="A70" s="33" t="s">
        <v>174</v>
      </c>
      <c r="B70" s="31" t="s">
        <v>430</v>
      </c>
      <c r="C70" s="41" t="s">
        <v>75</v>
      </c>
      <c r="D70" s="41" t="s">
        <v>275</v>
      </c>
      <c r="E70" s="14" t="s">
        <v>81</v>
      </c>
      <c r="F70" s="31">
        <v>1</v>
      </c>
      <c r="G70" s="14" t="s">
        <v>289</v>
      </c>
      <c r="H70" s="36" t="s">
        <v>97</v>
      </c>
      <c r="I70" s="36" t="s">
        <v>290</v>
      </c>
      <c r="J70" s="33">
        <v>1</v>
      </c>
      <c r="K70" s="34"/>
      <c r="L70" s="24" t="s">
        <v>269</v>
      </c>
      <c r="M70" s="14" t="s">
        <v>274</v>
      </c>
      <c r="N70" s="32" t="s">
        <v>273</v>
      </c>
      <c r="O70" s="37">
        <v>161.76268999999999</v>
      </c>
      <c r="P70" s="38"/>
      <c r="Q70" s="19">
        <v>161.76268999999999</v>
      </c>
      <c r="R70" s="37">
        <f t="shared" si="18"/>
        <v>190.87997419999999</v>
      </c>
      <c r="S70" s="33" t="s">
        <v>90</v>
      </c>
      <c r="T70" s="32" t="s">
        <v>75</v>
      </c>
      <c r="U70" s="32" t="s">
        <v>92</v>
      </c>
      <c r="V70" s="39">
        <v>43364</v>
      </c>
      <c r="W70" s="39">
        <v>43398</v>
      </c>
      <c r="X70" s="34"/>
      <c r="Y70" s="34"/>
      <c r="Z70" s="34"/>
      <c r="AA70" s="34"/>
      <c r="AB70" s="14" t="s">
        <v>289</v>
      </c>
      <c r="AC70" s="34"/>
      <c r="AD70" s="33">
        <v>796</v>
      </c>
      <c r="AE70" s="14" t="s">
        <v>93</v>
      </c>
      <c r="AF70" s="33">
        <v>1663</v>
      </c>
      <c r="AG70" s="33">
        <v>93000000000</v>
      </c>
      <c r="AH70" s="32" t="s">
        <v>87</v>
      </c>
      <c r="AI70" s="39">
        <f t="shared" si="19"/>
        <v>43418</v>
      </c>
      <c r="AJ70" s="39">
        <v>43452</v>
      </c>
      <c r="AK70" s="39">
        <v>43482</v>
      </c>
      <c r="AL70" s="40">
        <v>2019</v>
      </c>
      <c r="AM70" s="34"/>
      <c r="AN70" s="40"/>
      <c r="AO70" s="34"/>
      <c r="AP70" s="34"/>
      <c r="AQ70" s="34"/>
      <c r="AR70" s="34"/>
      <c r="AS70" s="32" t="s">
        <v>271</v>
      </c>
      <c r="AT70" s="32" t="s">
        <v>271</v>
      </c>
      <c r="AU70" s="32" t="s">
        <v>271</v>
      </c>
      <c r="AV70" s="32" t="s">
        <v>269</v>
      </c>
      <c r="AW70" s="34"/>
      <c r="AX70" s="34"/>
      <c r="AY70" s="28">
        <v>61</v>
      </c>
    </row>
    <row r="71" spans="1:131" s="13" customFormat="1" ht="82.8">
      <c r="A71" s="33" t="s">
        <v>174</v>
      </c>
      <c r="B71" s="31" t="s">
        <v>431</v>
      </c>
      <c r="C71" s="41" t="s">
        <v>75</v>
      </c>
      <c r="D71" s="41" t="s">
        <v>275</v>
      </c>
      <c r="E71" s="14" t="s">
        <v>81</v>
      </c>
      <c r="F71" s="31">
        <v>1</v>
      </c>
      <c r="G71" s="14" t="s">
        <v>287</v>
      </c>
      <c r="H71" s="36" t="s">
        <v>566</v>
      </c>
      <c r="I71" s="36" t="s">
        <v>288</v>
      </c>
      <c r="J71" s="33">
        <v>1</v>
      </c>
      <c r="K71" s="34"/>
      <c r="L71" s="24" t="s">
        <v>269</v>
      </c>
      <c r="M71" s="14" t="s">
        <v>274</v>
      </c>
      <c r="N71" s="32" t="s">
        <v>273</v>
      </c>
      <c r="O71" s="37">
        <v>188.38247999999999</v>
      </c>
      <c r="P71" s="38"/>
      <c r="Q71" s="19">
        <v>188.38247999999999</v>
      </c>
      <c r="R71" s="37">
        <f t="shared" si="18"/>
        <v>222.29132639999997</v>
      </c>
      <c r="S71" s="33" t="s">
        <v>90</v>
      </c>
      <c r="T71" s="32" t="s">
        <v>75</v>
      </c>
      <c r="U71" s="32" t="s">
        <v>92</v>
      </c>
      <c r="V71" s="51">
        <v>43364</v>
      </c>
      <c r="W71" s="39">
        <v>43398</v>
      </c>
      <c r="X71" s="34"/>
      <c r="Y71" s="34"/>
      <c r="Z71" s="34"/>
      <c r="AA71" s="34"/>
      <c r="AB71" s="14" t="s">
        <v>287</v>
      </c>
      <c r="AC71" s="34"/>
      <c r="AD71" s="33">
        <v>796</v>
      </c>
      <c r="AE71" s="14" t="s">
        <v>93</v>
      </c>
      <c r="AF71" s="33">
        <v>33</v>
      </c>
      <c r="AG71" s="33">
        <v>93000000000</v>
      </c>
      <c r="AH71" s="32" t="s">
        <v>87</v>
      </c>
      <c r="AI71" s="39">
        <f t="shared" si="19"/>
        <v>43418</v>
      </c>
      <c r="AJ71" s="39">
        <v>43452</v>
      </c>
      <c r="AK71" s="39">
        <v>43482</v>
      </c>
      <c r="AL71" s="40">
        <v>2019</v>
      </c>
      <c r="AM71" s="34"/>
      <c r="AN71" s="40"/>
      <c r="AO71" s="34"/>
      <c r="AP71" s="34"/>
      <c r="AQ71" s="34"/>
      <c r="AR71" s="34"/>
      <c r="AS71" s="32" t="s">
        <v>271</v>
      </c>
      <c r="AT71" s="32" t="s">
        <v>271</v>
      </c>
      <c r="AU71" s="32" t="s">
        <v>271</v>
      </c>
      <c r="AV71" s="32" t="s">
        <v>269</v>
      </c>
      <c r="AW71" s="34"/>
      <c r="AX71" s="34"/>
      <c r="AY71" s="28">
        <v>62</v>
      </c>
    </row>
    <row r="72" spans="1:131" s="13" customFormat="1" ht="41.4">
      <c r="A72" s="33" t="s">
        <v>174</v>
      </c>
      <c r="B72" s="31" t="s">
        <v>432</v>
      </c>
      <c r="C72" s="41" t="s">
        <v>75</v>
      </c>
      <c r="D72" s="41" t="s">
        <v>275</v>
      </c>
      <c r="E72" s="14" t="s">
        <v>81</v>
      </c>
      <c r="F72" s="31">
        <v>1</v>
      </c>
      <c r="G72" s="14" t="s">
        <v>285</v>
      </c>
      <c r="H72" s="33" t="s">
        <v>183</v>
      </c>
      <c r="I72" s="36" t="s">
        <v>286</v>
      </c>
      <c r="J72" s="33">
        <v>1</v>
      </c>
      <c r="K72" s="34"/>
      <c r="L72" s="24" t="s">
        <v>269</v>
      </c>
      <c r="M72" s="14" t="s">
        <v>274</v>
      </c>
      <c r="N72" s="32" t="s">
        <v>273</v>
      </c>
      <c r="O72" s="37">
        <v>213.28079</v>
      </c>
      <c r="P72" s="38"/>
      <c r="Q72" s="19">
        <v>213.28079</v>
      </c>
      <c r="R72" s="37">
        <f t="shared" si="18"/>
        <v>251.67133219999999</v>
      </c>
      <c r="S72" s="33" t="s">
        <v>90</v>
      </c>
      <c r="T72" s="32" t="s">
        <v>75</v>
      </c>
      <c r="U72" s="32" t="s">
        <v>92</v>
      </c>
      <c r="V72" s="39">
        <v>43364</v>
      </c>
      <c r="W72" s="39">
        <v>43398</v>
      </c>
      <c r="X72" s="34"/>
      <c r="Y72" s="34"/>
      <c r="Z72" s="34"/>
      <c r="AA72" s="34"/>
      <c r="AB72" s="14" t="s">
        <v>285</v>
      </c>
      <c r="AC72" s="34"/>
      <c r="AD72" s="33">
        <v>796</v>
      </c>
      <c r="AE72" s="14" t="s">
        <v>93</v>
      </c>
      <c r="AF72" s="33">
        <v>95</v>
      </c>
      <c r="AG72" s="33">
        <v>93000000000</v>
      </c>
      <c r="AH72" s="32" t="s">
        <v>87</v>
      </c>
      <c r="AI72" s="39">
        <f t="shared" si="19"/>
        <v>43418</v>
      </c>
      <c r="AJ72" s="39">
        <v>43452</v>
      </c>
      <c r="AK72" s="39">
        <v>43482</v>
      </c>
      <c r="AL72" s="40">
        <v>2019</v>
      </c>
      <c r="AM72" s="34"/>
      <c r="AN72" s="40"/>
      <c r="AO72" s="34"/>
      <c r="AP72" s="34"/>
      <c r="AQ72" s="34"/>
      <c r="AR72" s="34"/>
      <c r="AS72" s="32" t="s">
        <v>271</v>
      </c>
      <c r="AT72" s="32" t="s">
        <v>271</v>
      </c>
      <c r="AU72" s="32" t="s">
        <v>271</v>
      </c>
      <c r="AV72" s="32" t="s">
        <v>269</v>
      </c>
      <c r="AW72" s="34"/>
      <c r="AX72" s="34"/>
      <c r="AY72" s="28">
        <v>63</v>
      </c>
    </row>
    <row r="73" spans="1:131" s="13" customFormat="1" ht="69">
      <c r="A73" s="33" t="s">
        <v>174</v>
      </c>
      <c r="B73" s="31" t="s">
        <v>433</v>
      </c>
      <c r="C73" s="41" t="s">
        <v>75</v>
      </c>
      <c r="D73" s="41" t="s">
        <v>275</v>
      </c>
      <c r="E73" s="14" t="s">
        <v>81</v>
      </c>
      <c r="F73" s="31">
        <v>1</v>
      </c>
      <c r="G73" s="14" t="s">
        <v>212</v>
      </c>
      <c r="H73" s="56" t="s">
        <v>567</v>
      </c>
      <c r="I73" s="36" t="s">
        <v>488</v>
      </c>
      <c r="J73" s="33">
        <v>1</v>
      </c>
      <c r="K73" s="34"/>
      <c r="L73" s="24" t="s">
        <v>269</v>
      </c>
      <c r="M73" s="14" t="s">
        <v>274</v>
      </c>
      <c r="N73" s="32" t="s">
        <v>273</v>
      </c>
      <c r="O73" s="37">
        <v>732.85727999999995</v>
      </c>
      <c r="P73" s="38"/>
      <c r="Q73" s="19">
        <v>732.85727999999995</v>
      </c>
      <c r="R73" s="37">
        <f t="shared" si="18"/>
        <v>864.77159039999992</v>
      </c>
      <c r="S73" s="33" t="s">
        <v>90</v>
      </c>
      <c r="T73" s="32" t="s">
        <v>75</v>
      </c>
      <c r="U73" s="32" t="s">
        <v>92</v>
      </c>
      <c r="V73" s="51">
        <v>43364</v>
      </c>
      <c r="W73" s="39">
        <v>43398</v>
      </c>
      <c r="X73" s="34"/>
      <c r="Y73" s="34"/>
      <c r="Z73" s="34"/>
      <c r="AA73" s="34"/>
      <c r="AB73" s="14" t="s">
        <v>212</v>
      </c>
      <c r="AC73" s="34"/>
      <c r="AD73" s="33">
        <v>796</v>
      </c>
      <c r="AE73" s="14" t="s">
        <v>93</v>
      </c>
      <c r="AF73" s="33">
        <v>600</v>
      </c>
      <c r="AG73" s="33">
        <v>93000000000</v>
      </c>
      <c r="AH73" s="32" t="s">
        <v>87</v>
      </c>
      <c r="AI73" s="39">
        <f t="shared" si="19"/>
        <v>43418</v>
      </c>
      <c r="AJ73" s="39">
        <v>43452</v>
      </c>
      <c r="AK73" s="39">
        <v>43482</v>
      </c>
      <c r="AL73" s="40">
        <v>2019</v>
      </c>
      <c r="AM73" s="34"/>
      <c r="AN73" s="40"/>
      <c r="AO73" s="34"/>
      <c r="AP73" s="34"/>
      <c r="AQ73" s="34"/>
      <c r="AR73" s="34"/>
      <c r="AS73" s="32" t="s">
        <v>271</v>
      </c>
      <c r="AT73" s="32" t="s">
        <v>271</v>
      </c>
      <c r="AU73" s="32" t="s">
        <v>271</v>
      </c>
      <c r="AV73" s="32" t="s">
        <v>269</v>
      </c>
      <c r="AW73" s="34"/>
      <c r="AX73" s="34"/>
      <c r="AY73" s="28">
        <v>64</v>
      </c>
    </row>
    <row r="74" spans="1:131" s="139" customFormat="1" ht="146.25" customHeight="1">
      <c r="A74" s="122" t="s">
        <v>214</v>
      </c>
      <c r="B74" s="87" t="s">
        <v>641</v>
      </c>
      <c r="C74" s="87" t="s">
        <v>75</v>
      </c>
      <c r="D74" s="87" t="s">
        <v>215</v>
      </c>
      <c r="E74" s="87" t="s">
        <v>216</v>
      </c>
      <c r="F74" s="87">
        <v>1</v>
      </c>
      <c r="G74" s="91" t="s">
        <v>217</v>
      </c>
      <c r="H74" s="115" t="s">
        <v>314</v>
      </c>
      <c r="I74" s="115" t="s">
        <v>218</v>
      </c>
      <c r="J74" s="91">
        <v>1</v>
      </c>
      <c r="K74" s="95"/>
      <c r="L74" s="95"/>
      <c r="M74" s="87" t="s">
        <v>162</v>
      </c>
      <c r="N74" s="91" t="s">
        <v>106</v>
      </c>
      <c r="O74" s="97">
        <v>643.72799999999995</v>
      </c>
      <c r="P74" s="133"/>
      <c r="Q74" s="97">
        <v>643.72799999999995</v>
      </c>
      <c r="R74" s="96">
        <f>Q74*118%</f>
        <v>759.59903999999995</v>
      </c>
      <c r="S74" s="91" t="s">
        <v>104</v>
      </c>
      <c r="T74" s="87" t="s">
        <v>75</v>
      </c>
      <c r="U74" s="87" t="s">
        <v>92</v>
      </c>
      <c r="V74" s="134">
        <v>43153</v>
      </c>
      <c r="W74" s="135">
        <f>V74+45</f>
        <v>43198</v>
      </c>
      <c r="X74" s="136"/>
      <c r="Y74" s="136"/>
      <c r="Z74" s="136"/>
      <c r="AA74" s="136"/>
      <c r="AB74" s="137" t="s">
        <v>217</v>
      </c>
      <c r="AC74" s="138" t="s">
        <v>219</v>
      </c>
      <c r="AD74" s="87">
        <v>876</v>
      </c>
      <c r="AE74" s="91" t="s">
        <v>166</v>
      </c>
      <c r="AF74" s="87">
        <v>1</v>
      </c>
      <c r="AG74" s="87">
        <v>93000000000</v>
      </c>
      <c r="AH74" s="87" t="s">
        <v>87</v>
      </c>
      <c r="AI74" s="135">
        <f>W74+20</f>
        <v>43218</v>
      </c>
      <c r="AJ74" s="135">
        <f>AI74</f>
        <v>43218</v>
      </c>
      <c r="AK74" s="135">
        <f>AJ74+365</f>
        <v>43583</v>
      </c>
      <c r="AL74" s="122" t="s">
        <v>173</v>
      </c>
      <c r="AM74" s="87" t="s">
        <v>168</v>
      </c>
      <c r="AN74" s="87"/>
      <c r="AO74" s="87"/>
      <c r="AP74" s="87"/>
      <c r="AQ74" s="87"/>
      <c r="AR74" s="87"/>
      <c r="AS74" s="87"/>
      <c r="AT74" s="87"/>
      <c r="AU74" s="87"/>
      <c r="AV74" s="87" t="s">
        <v>168</v>
      </c>
      <c r="AW74" s="87" t="s">
        <v>642</v>
      </c>
      <c r="AY74" s="125">
        <v>65</v>
      </c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A74" s="140"/>
      <c r="DB74" s="140"/>
      <c r="DC74" s="140"/>
      <c r="DD74" s="140"/>
      <c r="DE74" s="140"/>
      <c r="DF74" s="140"/>
      <c r="DG74" s="140"/>
      <c r="DH74" s="140"/>
      <c r="DI74" s="140"/>
      <c r="DJ74" s="140"/>
      <c r="DK74" s="140"/>
      <c r="DL74" s="140"/>
      <c r="DM74" s="140"/>
      <c r="DN74" s="140"/>
      <c r="DO74" s="140"/>
      <c r="DP74" s="140"/>
      <c r="DQ74" s="140"/>
      <c r="DR74" s="140"/>
      <c r="DS74" s="140"/>
      <c r="DT74" s="140"/>
      <c r="DU74" s="140"/>
      <c r="DV74" s="140"/>
      <c r="DW74" s="140"/>
      <c r="DX74" s="140"/>
      <c r="DY74" s="140"/>
      <c r="DZ74" s="140"/>
      <c r="EA74" s="140"/>
    </row>
    <row r="75" spans="1:131" s="13" customFormat="1" ht="165.6">
      <c r="A75" s="56" t="s">
        <v>214</v>
      </c>
      <c r="B75" s="31" t="s">
        <v>434</v>
      </c>
      <c r="C75" s="33" t="s">
        <v>75</v>
      </c>
      <c r="D75" s="14" t="s">
        <v>215</v>
      </c>
      <c r="E75" s="33" t="s">
        <v>216</v>
      </c>
      <c r="F75" s="33">
        <v>1</v>
      </c>
      <c r="G75" s="14" t="s">
        <v>316</v>
      </c>
      <c r="H75" s="33" t="s">
        <v>314</v>
      </c>
      <c r="I75" s="33" t="s">
        <v>218</v>
      </c>
      <c r="J75" s="33">
        <v>1</v>
      </c>
      <c r="K75" s="33"/>
      <c r="L75" s="33" t="s">
        <v>168</v>
      </c>
      <c r="M75" s="33" t="s">
        <v>162</v>
      </c>
      <c r="N75" s="14" t="s">
        <v>106</v>
      </c>
      <c r="O75" s="37">
        <v>254.24</v>
      </c>
      <c r="P75" s="37"/>
      <c r="Q75" s="19">
        <v>254.24</v>
      </c>
      <c r="R75" s="37">
        <f t="shared" ref="R75:R82" si="22">O75*1.18</f>
        <v>300.00319999999999</v>
      </c>
      <c r="S75" s="33" t="s">
        <v>104</v>
      </c>
      <c r="T75" s="14" t="s">
        <v>75</v>
      </c>
      <c r="U75" s="33" t="s">
        <v>92</v>
      </c>
      <c r="V75" s="57">
        <v>43313</v>
      </c>
      <c r="W75" s="57">
        <f>V75+45</f>
        <v>43358</v>
      </c>
      <c r="X75" s="33"/>
      <c r="Y75" s="33"/>
      <c r="Z75" s="33"/>
      <c r="AA75" s="33"/>
      <c r="AB75" s="24" t="s">
        <v>316</v>
      </c>
      <c r="AC75" s="58" t="s">
        <v>220</v>
      </c>
      <c r="AD75" s="59">
        <v>876</v>
      </c>
      <c r="AE75" s="24" t="s">
        <v>166</v>
      </c>
      <c r="AF75" s="60">
        <v>1</v>
      </c>
      <c r="AG75" s="24">
        <v>93000000000</v>
      </c>
      <c r="AH75" s="24" t="s">
        <v>87</v>
      </c>
      <c r="AI75" s="57">
        <f>W75+20</f>
        <v>43378</v>
      </c>
      <c r="AJ75" s="57">
        <f>AI75</f>
        <v>43378</v>
      </c>
      <c r="AK75" s="57">
        <f>AJ75+365</f>
        <v>43743</v>
      </c>
      <c r="AL75" s="33">
        <v>2018</v>
      </c>
      <c r="AM75" s="33"/>
      <c r="AN75" s="33"/>
      <c r="AO75" s="33"/>
      <c r="AP75" s="33"/>
      <c r="AQ75" s="33"/>
      <c r="AR75" s="33"/>
      <c r="AS75" s="33"/>
      <c r="AT75" s="33"/>
      <c r="AU75" s="33"/>
      <c r="AV75" s="33" t="s">
        <v>168</v>
      </c>
      <c r="AW75" s="33"/>
      <c r="AX75" s="34"/>
      <c r="AY75" s="28">
        <v>66</v>
      </c>
    </row>
    <row r="76" spans="1:131" s="13" customFormat="1" ht="229.2" customHeight="1">
      <c r="A76" s="56" t="s">
        <v>214</v>
      </c>
      <c r="B76" s="31" t="s">
        <v>435</v>
      </c>
      <c r="C76" s="33" t="s">
        <v>75</v>
      </c>
      <c r="D76" s="14" t="s">
        <v>215</v>
      </c>
      <c r="E76" s="33" t="s">
        <v>216</v>
      </c>
      <c r="F76" s="33">
        <v>1</v>
      </c>
      <c r="G76" s="14" t="s">
        <v>665</v>
      </c>
      <c r="H76" s="33" t="s">
        <v>314</v>
      </c>
      <c r="I76" s="33" t="s">
        <v>218</v>
      </c>
      <c r="J76" s="33">
        <v>1</v>
      </c>
      <c r="K76" s="33"/>
      <c r="L76" s="33" t="s">
        <v>168</v>
      </c>
      <c r="M76" s="33" t="s">
        <v>162</v>
      </c>
      <c r="N76" s="14" t="s">
        <v>666</v>
      </c>
      <c r="O76" s="37">
        <v>830.51</v>
      </c>
      <c r="P76" s="37"/>
      <c r="Q76" s="19">
        <v>810.2</v>
      </c>
      <c r="R76" s="37">
        <v>956.03600000000006</v>
      </c>
      <c r="S76" s="33" t="s">
        <v>667</v>
      </c>
      <c r="T76" s="14" t="s">
        <v>668</v>
      </c>
      <c r="U76" s="33" t="s">
        <v>92</v>
      </c>
      <c r="V76" s="57">
        <v>43203</v>
      </c>
      <c r="W76" s="57">
        <v>43248</v>
      </c>
      <c r="X76" s="33"/>
      <c r="Y76" s="33"/>
      <c r="Z76" s="33"/>
      <c r="AA76" s="33"/>
      <c r="AB76" s="24" t="s">
        <v>315</v>
      </c>
      <c r="AC76" s="58" t="s">
        <v>669</v>
      </c>
      <c r="AD76" s="59">
        <v>876</v>
      </c>
      <c r="AE76" s="24" t="s">
        <v>166</v>
      </c>
      <c r="AF76" s="60">
        <v>1</v>
      </c>
      <c r="AG76" s="24">
        <v>93000000000</v>
      </c>
      <c r="AH76" s="24" t="s">
        <v>87</v>
      </c>
      <c r="AI76" s="57">
        <v>43268</v>
      </c>
      <c r="AJ76" s="57">
        <v>43268</v>
      </c>
      <c r="AK76" s="57">
        <v>43465</v>
      </c>
      <c r="AL76" s="33" t="s">
        <v>173</v>
      </c>
      <c r="AM76" s="33"/>
      <c r="AN76" s="33"/>
      <c r="AO76" s="33"/>
      <c r="AP76" s="33"/>
      <c r="AQ76" s="33"/>
      <c r="AR76" s="33"/>
      <c r="AS76" s="33"/>
      <c r="AT76" s="33"/>
      <c r="AU76" s="33"/>
      <c r="AV76" s="33" t="s">
        <v>168</v>
      </c>
      <c r="AW76" s="14" t="s">
        <v>670</v>
      </c>
      <c r="AX76" s="34"/>
      <c r="AY76" s="28">
        <v>67</v>
      </c>
    </row>
    <row r="77" spans="1:131" s="244" customFormat="1" ht="141.75" customHeight="1">
      <c r="A77" s="122" t="s">
        <v>221</v>
      </c>
      <c r="B77" s="87" t="s">
        <v>436</v>
      </c>
      <c r="C77" s="87" t="s">
        <v>75</v>
      </c>
      <c r="D77" s="87" t="s">
        <v>215</v>
      </c>
      <c r="E77" s="87" t="s">
        <v>216</v>
      </c>
      <c r="F77" s="87">
        <v>1</v>
      </c>
      <c r="G77" s="91" t="s">
        <v>311</v>
      </c>
      <c r="H77" s="87" t="s">
        <v>313</v>
      </c>
      <c r="I77" s="87" t="s">
        <v>312</v>
      </c>
      <c r="J77" s="86">
        <v>1</v>
      </c>
      <c r="K77" s="91"/>
      <c r="L77" s="91" t="s">
        <v>269</v>
      </c>
      <c r="M77" s="87" t="s">
        <v>162</v>
      </c>
      <c r="N77" s="91" t="s">
        <v>106</v>
      </c>
      <c r="O77" s="97">
        <f>2100212.47/1000</f>
        <v>2100.2124700000004</v>
      </c>
      <c r="P77" s="241"/>
      <c r="Q77" s="97">
        <f>O77</f>
        <v>2100.2124700000004</v>
      </c>
      <c r="R77" s="96">
        <f>Q77*118%</f>
        <v>2478.2507146000003</v>
      </c>
      <c r="S77" s="91" t="s">
        <v>90</v>
      </c>
      <c r="T77" s="87" t="s">
        <v>75</v>
      </c>
      <c r="U77" s="87" t="s">
        <v>92</v>
      </c>
      <c r="V77" s="134">
        <v>43280</v>
      </c>
      <c r="W77" s="135">
        <f>V77+45</f>
        <v>43325</v>
      </c>
      <c r="X77" s="242"/>
      <c r="Y77" s="242"/>
      <c r="Z77" s="242"/>
      <c r="AA77" s="242"/>
      <c r="AB77" s="243" t="s">
        <v>311</v>
      </c>
      <c r="AC77" s="138" t="s">
        <v>310</v>
      </c>
      <c r="AD77" s="87">
        <v>796</v>
      </c>
      <c r="AE77" s="91" t="s">
        <v>166</v>
      </c>
      <c r="AF77" s="87">
        <v>6</v>
      </c>
      <c r="AG77" s="87">
        <v>93000000000</v>
      </c>
      <c r="AH77" s="87" t="s">
        <v>87</v>
      </c>
      <c r="AI77" s="135">
        <f>W77+20</f>
        <v>43345</v>
      </c>
      <c r="AJ77" s="135">
        <f>AI77</f>
        <v>43345</v>
      </c>
      <c r="AK77" s="135">
        <f>AJ77+60</f>
        <v>43405</v>
      </c>
      <c r="AL77" s="122" t="s">
        <v>173</v>
      </c>
      <c r="AM77" s="87" t="s">
        <v>168</v>
      </c>
      <c r="AN77" s="87"/>
      <c r="AO77" s="87"/>
      <c r="AP77" s="87"/>
      <c r="AQ77" s="87"/>
      <c r="AR77" s="87"/>
      <c r="AS77" s="87"/>
      <c r="AT77" s="87"/>
      <c r="AU77" s="87"/>
      <c r="AV77" s="87" t="s">
        <v>168</v>
      </c>
      <c r="AW77" s="91" t="s">
        <v>747</v>
      </c>
      <c r="AY77" s="245">
        <v>68</v>
      </c>
      <c r="AZ77" s="245"/>
      <c r="BA77" s="245"/>
      <c r="BB77" s="245"/>
      <c r="BC77" s="245"/>
      <c r="BD77" s="245"/>
      <c r="BE77" s="245"/>
      <c r="BF77" s="245"/>
      <c r="BG77" s="245"/>
      <c r="BH77" s="245"/>
      <c r="BI77" s="245"/>
      <c r="BJ77" s="245"/>
      <c r="BK77" s="245"/>
      <c r="BL77" s="245"/>
      <c r="BM77" s="245"/>
      <c r="BN77" s="245"/>
      <c r="BO77" s="245"/>
      <c r="BP77" s="245"/>
      <c r="BQ77" s="245"/>
      <c r="BR77" s="245"/>
      <c r="BS77" s="245"/>
      <c r="BT77" s="245"/>
      <c r="BU77" s="245"/>
      <c r="BV77" s="245"/>
      <c r="BW77" s="245"/>
      <c r="BX77" s="245"/>
      <c r="BY77" s="245"/>
      <c r="BZ77" s="245"/>
      <c r="CA77" s="245"/>
      <c r="CB77" s="245"/>
      <c r="CC77" s="245"/>
      <c r="CD77" s="245"/>
      <c r="CE77" s="245"/>
      <c r="CF77" s="245"/>
      <c r="CG77" s="245"/>
      <c r="CH77" s="245"/>
      <c r="CI77" s="245"/>
      <c r="CJ77" s="245"/>
      <c r="CK77" s="245"/>
      <c r="CL77" s="245"/>
      <c r="CM77" s="245"/>
      <c r="CN77" s="245"/>
      <c r="CO77" s="245"/>
      <c r="CP77" s="245"/>
      <c r="CQ77" s="245"/>
      <c r="CR77" s="245"/>
      <c r="CS77" s="245"/>
      <c r="CT77" s="245"/>
      <c r="CU77" s="245"/>
      <c r="CV77" s="245"/>
      <c r="CW77" s="245"/>
      <c r="CX77" s="245"/>
      <c r="CY77" s="245"/>
      <c r="CZ77" s="245"/>
      <c r="DA77" s="245"/>
      <c r="DB77" s="245"/>
      <c r="DC77" s="245"/>
      <c r="DD77" s="245"/>
      <c r="DE77" s="245"/>
      <c r="DF77" s="245"/>
      <c r="DG77" s="245"/>
      <c r="DH77" s="245"/>
      <c r="DI77" s="245"/>
      <c r="DJ77" s="245"/>
      <c r="DK77" s="245"/>
      <c r="DL77" s="245"/>
      <c r="DM77" s="245"/>
      <c r="DN77" s="245"/>
      <c r="DO77" s="245"/>
      <c r="DP77" s="245"/>
      <c r="DQ77" s="245"/>
      <c r="DR77" s="245"/>
      <c r="DS77" s="245"/>
      <c r="DT77" s="245"/>
      <c r="DU77" s="245"/>
      <c r="DV77" s="245"/>
      <c r="DW77" s="245"/>
      <c r="DX77" s="245"/>
      <c r="DY77" s="245"/>
      <c r="DZ77" s="245"/>
      <c r="EA77" s="245"/>
    </row>
    <row r="78" spans="1:131" s="139" customFormat="1" ht="141.75" customHeight="1">
      <c r="A78" s="122" t="s">
        <v>221</v>
      </c>
      <c r="B78" s="87" t="s">
        <v>437</v>
      </c>
      <c r="C78" s="87" t="s">
        <v>75</v>
      </c>
      <c r="D78" s="87" t="s">
        <v>215</v>
      </c>
      <c r="E78" s="87" t="s">
        <v>216</v>
      </c>
      <c r="F78" s="87">
        <v>1</v>
      </c>
      <c r="G78" s="91" t="s">
        <v>309</v>
      </c>
      <c r="H78" s="86" t="s">
        <v>307</v>
      </c>
      <c r="I78" s="86" t="s">
        <v>223</v>
      </c>
      <c r="J78" s="86">
        <v>1</v>
      </c>
      <c r="K78" s="95"/>
      <c r="L78" s="122" t="s">
        <v>269</v>
      </c>
      <c r="M78" s="87" t="s">
        <v>162</v>
      </c>
      <c r="N78" s="91" t="s">
        <v>106</v>
      </c>
      <c r="O78" s="97">
        <v>138</v>
      </c>
      <c r="P78" s="133"/>
      <c r="Q78" s="97">
        <v>138</v>
      </c>
      <c r="R78" s="96">
        <v>138</v>
      </c>
      <c r="S78" s="91" t="s">
        <v>104</v>
      </c>
      <c r="T78" s="87" t="s">
        <v>75</v>
      </c>
      <c r="U78" s="87" t="s">
        <v>92</v>
      </c>
      <c r="V78" s="134">
        <v>43267</v>
      </c>
      <c r="W78" s="135">
        <f>V78+45</f>
        <v>43312</v>
      </c>
      <c r="X78" s="136"/>
      <c r="Y78" s="136"/>
      <c r="Z78" s="136"/>
      <c r="AA78" s="136"/>
      <c r="AB78" s="137" t="s">
        <v>309</v>
      </c>
      <c r="AC78" s="138" t="s">
        <v>220</v>
      </c>
      <c r="AD78" s="87">
        <v>796</v>
      </c>
      <c r="AE78" s="91" t="s">
        <v>166</v>
      </c>
      <c r="AF78" s="87">
        <v>6</v>
      </c>
      <c r="AG78" s="87">
        <v>93000000000</v>
      </c>
      <c r="AH78" s="87" t="s">
        <v>87</v>
      </c>
      <c r="AI78" s="135">
        <f>W78+20</f>
        <v>43332</v>
      </c>
      <c r="AJ78" s="135">
        <f>AI78+30</f>
        <v>43362</v>
      </c>
      <c r="AK78" s="135">
        <f>AJ78+365</f>
        <v>43727</v>
      </c>
      <c r="AL78" s="122" t="s">
        <v>173</v>
      </c>
      <c r="AM78" s="87" t="s">
        <v>168</v>
      </c>
      <c r="AN78" s="87"/>
      <c r="AO78" s="87"/>
      <c r="AP78" s="87"/>
      <c r="AQ78" s="87"/>
      <c r="AR78" s="87"/>
      <c r="AS78" s="87"/>
      <c r="AT78" s="87"/>
      <c r="AU78" s="87"/>
      <c r="AV78" s="87" t="s">
        <v>168</v>
      </c>
      <c r="AW78" s="87" t="s">
        <v>735</v>
      </c>
      <c r="AY78" s="125">
        <v>69</v>
      </c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40"/>
      <c r="CO78" s="140"/>
      <c r="CP78" s="140"/>
      <c r="CQ78" s="140"/>
      <c r="CR78" s="140"/>
      <c r="CS78" s="140"/>
      <c r="CT78" s="140"/>
      <c r="CU78" s="140"/>
      <c r="CV78" s="140"/>
      <c r="CW78" s="140"/>
      <c r="CX78" s="140"/>
      <c r="CY78" s="140"/>
      <c r="CZ78" s="140"/>
      <c r="DA78" s="140"/>
      <c r="DB78" s="140"/>
      <c r="DC78" s="140"/>
      <c r="DD78" s="140"/>
      <c r="DE78" s="140"/>
      <c r="DF78" s="140"/>
      <c r="DG78" s="140"/>
      <c r="DH78" s="140"/>
      <c r="DI78" s="140"/>
      <c r="DJ78" s="140"/>
      <c r="DK78" s="140"/>
      <c r="DL78" s="140"/>
      <c r="DM78" s="140"/>
      <c r="DN78" s="140"/>
      <c r="DO78" s="140"/>
      <c r="DP78" s="140"/>
      <c r="DQ78" s="140"/>
      <c r="DR78" s="140"/>
      <c r="DS78" s="140"/>
      <c r="DT78" s="140"/>
      <c r="DU78" s="140"/>
      <c r="DV78" s="140"/>
      <c r="DW78" s="140"/>
      <c r="DX78" s="140"/>
      <c r="DY78" s="140"/>
      <c r="DZ78" s="140"/>
      <c r="EA78" s="140"/>
    </row>
    <row r="79" spans="1:131" s="139" customFormat="1" ht="141.75" customHeight="1">
      <c r="A79" s="122" t="s">
        <v>221</v>
      </c>
      <c r="B79" s="87" t="s">
        <v>438</v>
      </c>
      <c r="C79" s="87" t="s">
        <v>75</v>
      </c>
      <c r="D79" s="87" t="s">
        <v>215</v>
      </c>
      <c r="E79" s="87" t="s">
        <v>216</v>
      </c>
      <c r="F79" s="87">
        <v>1</v>
      </c>
      <c r="G79" s="91" t="s">
        <v>736</v>
      </c>
      <c r="H79" s="86" t="s">
        <v>307</v>
      </c>
      <c r="I79" s="86" t="s">
        <v>223</v>
      </c>
      <c r="J79" s="86">
        <v>1</v>
      </c>
      <c r="K79" s="95"/>
      <c r="L79" s="122" t="s">
        <v>269</v>
      </c>
      <c r="M79" s="87" t="s">
        <v>162</v>
      </c>
      <c r="N79" s="91" t="s">
        <v>106</v>
      </c>
      <c r="O79" s="97">
        <v>414.4</v>
      </c>
      <c r="P79" s="133"/>
      <c r="Q79" s="97">
        <v>414.4</v>
      </c>
      <c r="R79" s="96">
        <v>414.4</v>
      </c>
      <c r="S79" s="91" t="s">
        <v>104</v>
      </c>
      <c r="T79" s="87" t="s">
        <v>75</v>
      </c>
      <c r="U79" s="87" t="s">
        <v>92</v>
      </c>
      <c r="V79" s="134">
        <v>43267</v>
      </c>
      <c r="W79" s="135">
        <f>V79+45</f>
        <v>43312</v>
      </c>
      <c r="X79" s="136"/>
      <c r="Y79" s="136"/>
      <c r="Z79" s="136"/>
      <c r="AA79" s="136"/>
      <c r="AB79" s="137" t="s">
        <v>736</v>
      </c>
      <c r="AC79" s="138" t="s">
        <v>220</v>
      </c>
      <c r="AD79" s="87">
        <v>796</v>
      </c>
      <c r="AE79" s="91" t="s">
        <v>166</v>
      </c>
      <c r="AF79" s="87">
        <v>6</v>
      </c>
      <c r="AG79" s="87">
        <v>93000000000</v>
      </c>
      <c r="AH79" s="87" t="s">
        <v>87</v>
      </c>
      <c r="AI79" s="135">
        <f>W79+20</f>
        <v>43332</v>
      </c>
      <c r="AJ79" s="135">
        <f>AI79+30</f>
        <v>43362</v>
      </c>
      <c r="AK79" s="135">
        <f>AJ79+60</f>
        <v>43422</v>
      </c>
      <c r="AL79" s="122" t="s">
        <v>173</v>
      </c>
      <c r="AM79" s="87" t="s">
        <v>168</v>
      </c>
      <c r="AN79" s="87"/>
      <c r="AO79" s="87"/>
      <c r="AP79" s="87"/>
      <c r="AQ79" s="87"/>
      <c r="AR79" s="87"/>
      <c r="AS79" s="87"/>
      <c r="AT79" s="87"/>
      <c r="AU79" s="87"/>
      <c r="AV79" s="87" t="s">
        <v>168</v>
      </c>
      <c r="AW79" s="87" t="s">
        <v>735</v>
      </c>
      <c r="AY79" s="125">
        <v>70</v>
      </c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  <c r="DN79" s="140"/>
      <c r="DO79" s="140"/>
      <c r="DP79" s="140"/>
      <c r="DQ79" s="140"/>
      <c r="DR79" s="140"/>
      <c r="DS79" s="140"/>
      <c r="DT79" s="140"/>
      <c r="DU79" s="140"/>
      <c r="DV79" s="140"/>
      <c r="DW79" s="140"/>
      <c r="DX79" s="140"/>
      <c r="DY79" s="140"/>
      <c r="DZ79" s="140"/>
      <c r="EA79" s="140"/>
    </row>
    <row r="80" spans="1:131" s="244" customFormat="1" ht="141.75" customHeight="1">
      <c r="A80" s="122" t="s">
        <v>221</v>
      </c>
      <c r="B80" s="87" t="s">
        <v>439</v>
      </c>
      <c r="C80" s="87" t="s">
        <v>75</v>
      </c>
      <c r="D80" s="87" t="s">
        <v>215</v>
      </c>
      <c r="E80" s="87" t="s">
        <v>216</v>
      </c>
      <c r="F80" s="87">
        <v>1</v>
      </c>
      <c r="G80" s="91" t="s">
        <v>222</v>
      </c>
      <c r="H80" s="86" t="s">
        <v>307</v>
      </c>
      <c r="I80" s="86" t="s">
        <v>223</v>
      </c>
      <c r="J80" s="86">
        <v>1</v>
      </c>
      <c r="K80" s="91"/>
      <c r="L80" s="91" t="s">
        <v>269</v>
      </c>
      <c r="M80" s="87" t="s">
        <v>162</v>
      </c>
      <c r="N80" s="91" t="s">
        <v>106</v>
      </c>
      <c r="O80" s="97">
        <v>268.35000000000002</v>
      </c>
      <c r="P80" s="241"/>
      <c r="Q80" s="97">
        <v>268.35000000000002</v>
      </c>
      <c r="R80" s="96">
        <v>268.35000000000002</v>
      </c>
      <c r="S80" s="91" t="s">
        <v>90</v>
      </c>
      <c r="T80" s="87" t="s">
        <v>75</v>
      </c>
      <c r="U80" s="87" t="s">
        <v>92</v>
      </c>
      <c r="V80" s="134">
        <v>43277</v>
      </c>
      <c r="W80" s="135">
        <f>V80+45</f>
        <v>43322</v>
      </c>
      <c r="X80" s="242"/>
      <c r="Y80" s="242"/>
      <c r="Z80" s="242"/>
      <c r="AA80" s="242"/>
      <c r="AB80" s="243" t="s">
        <v>222</v>
      </c>
      <c r="AC80" s="138" t="s">
        <v>220</v>
      </c>
      <c r="AD80" s="87">
        <v>796</v>
      </c>
      <c r="AE80" s="91" t="s">
        <v>166</v>
      </c>
      <c r="AF80" s="87">
        <v>275</v>
      </c>
      <c r="AG80" s="87">
        <v>93000000000</v>
      </c>
      <c r="AH80" s="87" t="s">
        <v>87</v>
      </c>
      <c r="AI80" s="135">
        <f>W80+20</f>
        <v>43342</v>
      </c>
      <c r="AJ80" s="135">
        <f>AI80</f>
        <v>43342</v>
      </c>
      <c r="AK80" s="135">
        <f>AJ80+30</f>
        <v>43372</v>
      </c>
      <c r="AL80" s="122" t="s">
        <v>173</v>
      </c>
      <c r="AM80" s="87" t="s">
        <v>168</v>
      </c>
      <c r="AN80" s="87"/>
      <c r="AO80" s="87"/>
      <c r="AP80" s="87"/>
      <c r="AQ80" s="87"/>
      <c r="AR80" s="87"/>
      <c r="AS80" s="87"/>
      <c r="AT80" s="87"/>
      <c r="AU80" s="87"/>
      <c r="AV80" s="87" t="s">
        <v>168</v>
      </c>
      <c r="AW80" s="91" t="s">
        <v>756</v>
      </c>
      <c r="AY80" s="125">
        <v>71</v>
      </c>
      <c r="AZ80" s="245"/>
      <c r="BA80" s="245"/>
      <c r="BB80" s="245"/>
      <c r="BC80" s="245"/>
      <c r="BD80" s="245"/>
      <c r="BE80" s="245"/>
      <c r="BF80" s="245"/>
      <c r="BG80" s="245"/>
      <c r="BH80" s="245"/>
      <c r="BI80" s="245"/>
      <c r="BJ80" s="245"/>
      <c r="BK80" s="245"/>
      <c r="BL80" s="245"/>
      <c r="BM80" s="245"/>
      <c r="BN80" s="245"/>
      <c r="BO80" s="245"/>
      <c r="BP80" s="245"/>
      <c r="BQ80" s="245"/>
      <c r="BR80" s="245"/>
      <c r="BS80" s="245"/>
      <c r="BT80" s="245"/>
      <c r="BU80" s="245"/>
      <c r="BV80" s="245"/>
      <c r="BW80" s="245"/>
      <c r="BX80" s="245"/>
      <c r="BY80" s="245"/>
      <c r="BZ80" s="245"/>
      <c r="CA80" s="245"/>
      <c r="CB80" s="245"/>
      <c r="CC80" s="245"/>
      <c r="CD80" s="245"/>
      <c r="CE80" s="245"/>
      <c r="CF80" s="245"/>
      <c r="CG80" s="245"/>
      <c r="CH80" s="245"/>
      <c r="CI80" s="245"/>
      <c r="CJ80" s="245"/>
      <c r="CK80" s="245"/>
      <c r="CL80" s="245"/>
      <c r="CM80" s="245"/>
      <c r="CN80" s="245"/>
      <c r="CO80" s="245"/>
      <c r="CP80" s="245"/>
      <c r="CQ80" s="245"/>
      <c r="CR80" s="245"/>
      <c r="CS80" s="245"/>
      <c r="CT80" s="245"/>
      <c r="CU80" s="245"/>
      <c r="CV80" s="245"/>
      <c r="CW80" s="245"/>
      <c r="CX80" s="245"/>
      <c r="CY80" s="245"/>
      <c r="CZ80" s="245"/>
      <c r="DA80" s="245"/>
      <c r="DB80" s="245"/>
      <c r="DC80" s="245"/>
      <c r="DD80" s="245"/>
      <c r="DE80" s="245"/>
      <c r="DF80" s="245"/>
      <c r="DG80" s="245"/>
      <c r="DH80" s="245"/>
      <c r="DI80" s="245"/>
      <c r="DJ80" s="245"/>
      <c r="DK80" s="245"/>
      <c r="DL80" s="245"/>
      <c r="DM80" s="245"/>
      <c r="DN80" s="245"/>
      <c r="DO80" s="245"/>
      <c r="DP80" s="245"/>
      <c r="DQ80" s="245"/>
      <c r="DR80" s="245"/>
      <c r="DS80" s="245"/>
      <c r="DT80" s="245"/>
      <c r="DU80" s="245"/>
      <c r="DV80" s="245"/>
      <c r="DW80" s="245"/>
      <c r="DX80" s="245"/>
      <c r="DY80" s="245"/>
      <c r="DZ80" s="245"/>
      <c r="EA80" s="245"/>
    </row>
    <row r="81" spans="1:16374" s="139" customFormat="1" ht="167.4" customHeight="1">
      <c r="A81" s="122" t="s">
        <v>221</v>
      </c>
      <c r="B81" s="87" t="s">
        <v>440</v>
      </c>
      <c r="C81" s="87" t="s">
        <v>75</v>
      </c>
      <c r="D81" s="87" t="s">
        <v>215</v>
      </c>
      <c r="E81" s="87" t="s">
        <v>216</v>
      </c>
      <c r="F81" s="87">
        <v>1</v>
      </c>
      <c r="G81" s="91" t="s">
        <v>734</v>
      </c>
      <c r="H81" s="86" t="s">
        <v>307</v>
      </c>
      <c r="I81" s="86" t="s">
        <v>223</v>
      </c>
      <c r="J81" s="86">
        <v>1</v>
      </c>
      <c r="K81" s="95"/>
      <c r="L81" s="122" t="s">
        <v>269</v>
      </c>
      <c r="M81" s="87" t="s">
        <v>162</v>
      </c>
      <c r="N81" s="91" t="s">
        <v>106</v>
      </c>
      <c r="O81" s="97">
        <v>202</v>
      </c>
      <c r="P81" s="133"/>
      <c r="Q81" s="97">
        <v>202</v>
      </c>
      <c r="R81" s="96">
        <v>202</v>
      </c>
      <c r="S81" s="91" t="s">
        <v>104</v>
      </c>
      <c r="T81" s="87" t="s">
        <v>75</v>
      </c>
      <c r="U81" s="87" t="s">
        <v>92</v>
      </c>
      <c r="V81" s="134">
        <v>43267</v>
      </c>
      <c r="W81" s="135">
        <f>V81+45</f>
        <v>43312</v>
      </c>
      <c r="X81" s="136"/>
      <c r="Y81" s="136"/>
      <c r="Z81" s="136"/>
      <c r="AA81" s="136"/>
      <c r="AB81" s="137" t="s">
        <v>734</v>
      </c>
      <c r="AC81" s="138" t="s">
        <v>220</v>
      </c>
      <c r="AD81" s="87">
        <v>796</v>
      </c>
      <c r="AE81" s="91" t="s">
        <v>166</v>
      </c>
      <c r="AF81" s="87">
        <v>6</v>
      </c>
      <c r="AG81" s="87">
        <v>93000000000</v>
      </c>
      <c r="AH81" s="87" t="s">
        <v>87</v>
      </c>
      <c r="AI81" s="135">
        <f>W81+20</f>
        <v>43332</v>
      </c>
      <c r="AJ81" s="135">
        <f>AI81+30</f>
        <v>43362</v>
      </c>
      <c r="AK81" s="135">
        <f>AJ81+365</f>
        <v>43727</v>
      </c>
      <c r="AL81" s="122" t="s">
        <v>173</v>
      </c>
      <c r="AM81" s="87" t="s">
        <v>168</v>
      </c>
      <c r="AN81" s="87"/>
      <c r="AO81" s="87"/>
      <c r="AP81" s="87"/>
      <c r="AQ81" s="87"/>
      <c r="AR81" s="87"/>
      <c r="AS81" s="87"/>
      <c r="AT81" s="87"/>
      <c r="AU81" s="87"/>
      <c r="AV81" s="87" t="s">
        <v>168</v>
      </c>
      <c r="AW81" s="87" t="s">
        <v>735</v>
      </c>
      <c r="AY81" s="125">
        <v>72</v>
      </c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0"/>
      <c r="CL81" s="140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0"/>
      <c r="DE81" s="140"/>
      <c r="DF81" s="140"/>
      <c r="DG81" s="140"/>
      <c r="DH81" s="140"/>
      <c r="DI81" s="140"/>
      <c r="DJ81" s="140"/>
      <c r="DK81" s="140"/>
      <c r="DL81" s="140"/>
      <c r="DM81" s="140"/>
      <c r="DN81" s="140"/>
      <c r="DO81" s="140"/>
      <c r="DP81" s="140"/>
      <c r="DQ81" s="140"/>
      <c r="DR81" s="140"/>
      <c r="DS81" s="140"/>
      <c r="DT81" s="140"/>
      <c r="DU81" s="140"/>
      <c r="DV81" s="140"/>
      <c r="DW81" s="140"/>
      <c r="DX81" s="140"/>
      <c r="DY81" s="140"/>
      <c r="DZ81" s="140"/>
      <c r="EA81" s="140"/>
    </row>
    <row r="82" spans="1:16374" s="61" customFormat="1" ht="125.4" customHeight="1">
      <c r="A82" s="24" t="s">
        <v>221</v>
      </c>
      <c r="B82" s="31" t="s">
        <v>441</v>
      </c>
      <c r="C82" s="33" t="s">
        <v>75</v>
      </c>
      <c r="D82" s="14" t="s">
        <v>215</v>
      </c>
      <c r="E82" s="33" t="s">
        <v>216</v>
      </c>
      <c r="F82" s="33">
        <v>1</v>
      </c>
      <c r="G82" s="24" t="s">
        <v>308</v>
      </c>
      <c r="H82" s="33" t="s">
        <v>307</v>
      </c>
      <c r="I82" s="33" t="s">
        <v>223</v>
      </c>
      <c r="J82" s="33">
        <v>1</v>
      </c>
      <c r="K82" s="24"/>
      <c r="L82" s="33" t="s">
        <v>168</v>
      </c>
      <c r="M82" s="33" t="s">
        <v>162</v>
      </c>
      <c r="N82" s="14" t="s">
        <v>106</v>
      </c>
      <c r="O82" s="29">
        <v>300.5</v>
      </c>
      <c r="P82" s="37"/>
      <c r="Q82" s="19">
        <v>300.5</v>
      </c>
      <c r="R82" s="37">
        <f t="shared" si="22"/>
        <v>354.59</v>
      </c>
      <c r="S82" s="33" t="s">
        <v>90</v>
      </c>
      <c r="T82" s="14" t="s">
        <v>75</v>
      </c>
      <c r="U82" s="33" t="s">
        <v>92</v>
      </c>
      <c r="V82" s="57">
        <v>43088</v>
      </c>
      <c r="W82" s="57">
        <f t="shared" ref="W82" si="23">V82+45</f>
        <v>43133</v>
      </c>
      <c r="X82" s="33"/>
      <c r="Y82" s="33"/>
      <c r="Z82" s="33"/>
      <c r="AA82" s="33"/>
      <c r="AB82" s="14" t="s">
        <v>308</v>
      </c>
      <c r="AC82" s="58" t="s">
        <v>220</v>
      </c>
      <c r="AD82" s="59">
        <v>796</v>
      </c>
      <c r="AE82" s="14" t="s">
        <v>93</v>
      </c>
      <c r="AF82" s="33">
        <v>5</v>
      </c>
      <c r="AG82" s="24">
        <v>93000000000</v>
      </c>
      <c r="AH82" s="24" t="s">
        <v>87</v>
      </c>
      <c r="AI82" s="57">
        <f t="shared" ref="AI82" si="24">W82+20</f>
        <v>43153</v>
      </c>
      <c r="AJ82" s="57">
        <f t="shared" ref="AJ82" si="25">AI82</f>
        <v>43153</v>
      </c>
      <c r="AK82" s="57">
        <f>AJ82+30</f>
        <v>43183</v>
      </c>
      <c r="AL82" s="33">
        <v>2018</v>
      </c>
      <c r="AM82" s="33"/>
      <c r="AN82" s="33"/>
      <c r="AO82" s="33"/>
      <c r="AP82" s="33"/>
      <c r="AQ82" s="33"/>
      <c r="AR82" s="33"/>
      <c r="AS82" s="33"/>
      <c r="AT82" s="33"/>
      <c r="AU82" s="33"/>
      <c r="AV82" s="33" t="s">
        <v>168</v>
      </c>
      <c r="AW82" s="33"/>
      <c r="AX82" s="34"/>
      <c r="AY82" s="28">
        <v>73</v>
      </c>
    </row>
    <row r="83" spans="1:16374" s="92" customFormat="1" ht="55.2">
      <c r="A83" s="94" t="s">
        <v>225</v>
      </c>
      <c r="B83" s="85" t="s">
        <v>442</v>
      </c>
      <c r="C83" s="91" t="s">
        <v>75</v>
      </c>
      <c r="D83" s="91" t="s">
        <v>478</v>
      </c>
      <c r="E83" s="86" t="s">
        <v>159</v>
      </c>
      <c r="F83" s="86">
        <v>1</v>
      </c>
      <c r="G83" s="91" t="s">
        <v>232</v>
      </c>
      <c r="H83" s="88">
        <v>66</v>
      </c>
      <c r="I83" s="88" t="s">
        <v>233</v>
      </c>
      <c r="J83" s="88">
        <v>1</v>
      </c>
      <c r="K83" s="226"/>
      <c r="L83" s="88" t="s">
        <v>269</v>
      </c>
      <c r="M83" s="124" t="s">
        <v>338</v>
      </c>
      <c r="N83" s="87" t="s">
        <v>106</v>
      </c>
      <c r="O83" s="227">
        <v>707.89499999999998</v>
      </c>
      <c r="P83" s="228"/>
      <c r="Q83" s="227">
        <v>707.89499999999998</v>
      </c>
      <c r="R83" s="227">
        <f>Q83*1.18</f>
        <v>835.31609999999989</v>
      </c>
      <c r="S83" s="124" t="s">
        <v>104</v>
      </c>
      <c r="T83" s="124" t="s">
        <v>75</v>
      </c>
      <c r="U83" s="229" t="s">
        <v>92</v>
      </c>
      <c r="V83" s="90">
        <v>43266</v>
      </c>
      <c r="W83" s="90">
        <f t="shared" ref="W83:W92" si="26">V83+45</f>
        <v>43311</v>
      </c>
      <c r="X83" s="230"/>
      <c r="Y83" s="230"/>
      <c r="Z83" s="230"/>
      <c r="AA83" s="230"/>
      <c r="AB83" s="87" t="s">
        <v>232</v>
      </c>
      <c r="AC83" s="230"/>
      <c r="AD83" s="87">
        <v>876</v>
      </c>
      <c r="AE83" s="87" t="s">
        <v>166</v>
      </c>
      <c r="AF83" s="87">
        <v>652</v>
      </c>
      <c r="AG83" s="87">
        <v>93000000000</v>
      </c>
      <c r="AH83" s="87" t="s">
        <v>87</v>
      </c>
      <c r="AI83" s="90">
        <f t="shared" ref="AI83:AI92" si="27">W83+20</f>
        <v>43331</v>
      </c>
      <c r="AJ83" s="90">
        <f t="shared" ref="AJ83:AJ92" si="28">AI83</f>
        <v>43331</v>
      </c>
      <c r="AK83" s="90">
        <f>AJ83+365</f>
        <v>43696</v>
      </c>
      <c r="AL83" s="124">
        <v>2018</v>
      </c>
      <c r="AM83" s="230"/>
      <c r="AN83" s="230"/>
      <c r="AO83" s="230"/>
      <c r="AP83" s="230"/>
      <c r="AQ83" s="230"/>
      <c r="AR83" s="230"/>
      <c r="AS83" s="230"/>
      <c r="AT83" s="230"/>
      <c r="AU83" s="230"/>
      <c r="AV83" s="124" t="s">
        <v>269</v>
      </c>
      <c r="AW83" s="87" t="s">
        <v>733</v>
      </c>
      <c r="AX83" s="107"/>
      <c r="AY83" s="132">
        <v>74</v>
      </c>
    </row>
    <row r="84" spans="1:16374" s="61" customFormat="1" ht="43.5" customHeight="1">
      <c r="A84" s="62" t="s">
        <v>225</v>
      </c>
      <c r="B84" s="31" t="s">
        <v>443</v>
      </c>
      <c r="C84" s="14" t="s">
        <v>75</v>
      </c>
      <c r="D84" s="14" t="s">
        <v>478</v>
      </c>
      <c r="E84" s="33" t="s">
        <v>159</v>
      </c>
      <c r="F84" s="24">
        <v>1</v>
      </c>
      <c r="G84" s="24" t="s">
        <v>227</v>
      </c>
      <c r="H84" s="24" t="s">
        <v>228</v>
      </c>
      <c r="I84" s="24" t="s">
        <v>229</v>
      </c>
      <c r="J84" s="24">
        <v>1</v>
      </c>
      <c r="K84" s="24"/>
      <c r="L84" s="59" t="s">
        <v>269</v>
      </c>
      <c r="M84" s="14" t="s">
        <v>338</v>
      </c>
      <c r="N84" s="24" t="s">
        <v>230</v>
      </c>
      <c r="O84" s="29">
        <v>1123.04</v>
      </c>
      <c r="P84" s="66"/>
      <c r="Q84" s="29">
        <v>1123.04</v>
      </c>
      <c r="R84" s="19">
        <f>Q84</f>
        <v>1123.04</v>
      </c>
      <c r="S84" s="14" t="s">
        <v>104</v>
      </c>
      <c r="T84" s="14" t="s">
        <v>75</v>
      </c>
      <c r="U84" s="67" t="s">
        <v>92</v>
      </c>
      <c r="V84" s="22">
        <v>43070</v>
      </c>
      <c r="W84" s="22">
        <f t="shared" si="26"/>
        <v>43115</v>
      </c>
      <c r="X84" s="68"/>
      <c r="Y84" s="68"/>
      <c r="Z84" s="68"/>
      <c r="AA84" s="68"/>
      <c r="AB84" s="24" t="s">
        <v>231</v>
      </c>
      <c r="AC84" s="68"/>
      <c r="AD84" s="24">
        <v>876</v>
      </c>
      <c r="AE84" s="24" t="s">
        <v>166</v>
      </c>
      <c r="AF84" s="24">
        <v>138</v>
      </c>
      <c r="AG84" s="24">
        <v>93000000000</v>
      </c>
      <c r="AH84" s="24" t="s">
        <v>87</v>
      </c>
      <c r="AI84" s="22">
        <f t="shared" si="27"/>
        <v>43135</v>
      </c>
      <c r="AJ84" s="22">
        <f t="shared" si="28"/>
        <v>43135</v>
      </c>
      <c r="AK84" s="22">
        <v>43465</v>
      </c>
      <c r="AL84" s="14">
        <v>2018</v>
      </c>
      <c r="AM84" s="68"/>
      <c r="AN84" s="68"/>
      <c r="AO84" s="68"/>
      <c r="AP84" s="68"/>
      <c r="AQ84" s="68"/>
      <c r="AR84" s="68"/>
      <c r="AS84" s="68"/>
      <c r="AT84" s="68"/>
      <c r="AU84" s="68"/>
      <c r="AV84" s="14" t="s">
        <v>269</v>
      </c>
      <c r="AW84" s="68"/>
      <c r="AX84" s="34"/>
      <c r="AY84" s="28">
        <v>75</v>
      </c>
    </row>
    <row r="85" spans="1:16374" s="212" customFormat="1" ht="104.4" customHeight="1">
      <c r="A85" s="208" t="s">
        <v>225</v>
      </c>
      <c r="B85" s="161" t="s">
        <v>444</v>
      </c>
      <c r="C85" s="91" t="s">
        <v>75</v>
      </c>
      <c r="D85" s="146" t="s">
        <v>478</v>
      </c>
      <c r="E85" s="162" t="s">
        <v>159</v>
      </c>
      <c r="F85" s="162">
        <v>1</v>
      </c>
      <c r="G85" s="145" t="s">
        <v>227</v>
      </c>
      <c r="H85" s="145" t="s">
        <v>228</v>
      </c>
      <c r="I85" s="145" t="s">
        <v>229</v>
      </c>
      <c r="J85" s="145">
        <v>1</v>
      </c>
      <c r="K85" s="145"/>
      <c r="L85" s="202" t="s">
        <v>269</v>
      </c>
      <c r="M85" s="146" t="s">
        <v>338</v>
      </c>
      <c r="N85" s="145" t="s">
        <v>230</v>
      </c>
      <c r="O85" s="154">
        <v>189</v>
      </c>
      <c r="P85" s="209"/>
      <c r="Q85" s="154">
        <v>189</v>
      </c>
      <c r="R85" s="151">
        <f>Q85</f>
        <v>189</v>
      </c>
      <c r="S85" s="146" t="s">
        <v>104</v>
      </c>
      <c r="T85" s="146" t="s">
        <v>75</v>
      </c>
      <c r="U85" s="210" t="s">
        <v>92</v>
      </c>
      <c r="V85" s="163">
        <v>43132</v>
      </c>
      <c r="W85" s="163">
        <f t="shared" si="26"/>
        <v>43177</v>
      </c>
      <c r="X85" s="211"/>
      <c r="Y85" s="211"/>
      <c r="Z85" s="211"/>
      <c r="AA85" s="211"/>
      <c r="AB85" s="145" t="s">
        <v>231</v>
      </c>
      <c r="AC85" s="211"/>
      <c r="AD85" s="145">
        <v>876</v>
      </c>
      <c r="AE85" s="145" t="s">
        <v>166</v>
      </c>
      <c r="AF85" s="145">
        <v>18</v>
      </c>
      <c r="AG85" s="145">
        <v>93000000000</v>
      </c>
      <c r="AH85" s="145" t="s">
        <v>87</v>
      </c>
      <c r="AI85" s="163">
        <f t="shared" si="27"/>
        <v>43197</v>
      </c>
      <c r="AJ85" s="163">
        <f t="shared" si="28"/>
        <v>43197</v>
      </c>
      <c r="AK85" s="163">
        <v>43465</v>
      </c>
      <c r="AL85" s="150">
        <v>2018</v>
      </c>
      <c r="AM85" s="211"/>
      <c r="AN85" s="211"/>
      <c r="AO85" s="211"/>
      <c r="AP85" s="211"/>
      <c r="AQ85" s="211"/>
      <c r="AR85" s="211"/>
      <c r="AS85" s="211"/>
      <c r="AT85" s="211"/>
      <c r="AU85" s="211"/>
      <c r="AV85" s="150" t="s">
        <v>269</v>
      </c>
      <c r="AW85" s="146" t="s">
        <v>664</v>
      </c>
      <c r="AX85" s="107"/>
      <c r="AY85" s="159">
        <v>76</v>
      </c>
    </row>
    <row r="86" spans="1:16374" s="92" customFormat="1" ht="82.8">
      <c r="A86" s="85" t="s">
        <v>225</v>
      </c>
      <c r="B86" s="85" t="s">
        <v>445</v>
      </c>
      <c r="C86" s="31" t="s">
        <v>75</v>
      </c>
      <c r="D86" s="85" t="s">
        <v>158</v>
      </c>
      <c r="E86" s="85" t="s">
        <v>226</v>
      </c>
      <c r="F86" s="87">
        <v>1</v>
      </c>
      <c r="G86" s="85" t="s">
        <v>238</v>
      </c>
      <c r="H86" s="87" t="s">
        <v>239</v>
      </c>
      <c r="I86" s="87" t="s">
        <v>240</v>
      </c>
      <c r="J86" s="87">
        <v>2</v>
      </c>
      <c r="K86" s="87"/>
      <c r="L86" s="88" t="s">
        <v>269</v>
      </c>
      <c r="M86" s="87" t="s">
        <v>162</v>
      </c>
      <c r="N86" s="87" t="s">
        <v>131</v>
      </c>
      <c r="O86" s="126">
        <v>270</v>
      </c>
      <c r="P86" s="126"/>
      <c r="Q86" s="126">
        <v>270</v>
      </c>
      <c r="R86" s="126">
        <f t="shared" ref="R86:R93" si="29">Q86*1.18</f>
        <v>318.59999999999997</v>
      </c>
      <c r="S86" s="87" t="s">
        <v>104</v>
      </c>
      <c r="T86" s="87" t="s">
        <v>75</v>
      </c>
      <c r="U86" s="87" t="s">
        <v>92</v>
      </c>
      <c r="V86" s="90">
        <v>43266</v>
      </c>
      <c r="W86" s="90">
        <f t="shared" si="26"/>
        <v>43311</v>
      </c>
      <c r="X86" s="87"/>
      <c r="Y86" s="87"/>
      <c r="Z86" s="87"/>
      <c r="AA86" s="87"/>
      <c r="AB86" s="87" t="s">
        <v>238</v>
      </c>
      <c r="AC86" s="87"/>
      <c r="AD86" s="87">
        <v>796</v>
      </c>
      <c r="AE86" s="91" t="s">
        <v>93</v>
      </c>
      <c r="AF86" s="87">
        <v>17</v>
      </c>
      <c r="AG86" s="87">
        <v>93000000000</v>
      </c>
      <c r="AH86" s="87" t="s">
        <v>167</v>
      </c>
      <c r="AI86" s="90">
        <f t="shared" si="27"/>
        <v>43331</v>
      </c>
      <c r="AJ86" s="90">
        <f t="shared" si="28"/>
        <v>43331</v>
      </c>
      <c r="AK86" s="90">
        <f>AJ86+60</f>
        <v>43391</v>
      </c>
      <c r="AL86" s="87">
        <v>2019</v>
      </c>
      <c r="AM86" s="87" t="s">
        <v>168</v>
      </c>
      <c r="AN86" s="87"/>
      <c r="AO86" s="87"/>
      <c r="AP86" s="87"/>
      <c r="AQ86" s="87"/>
      <c r="AR86" s="87"/>
      <c r="AS86" s="87"/>
      <c r="AT86" s="87"/>
      <c r="AU86" s="87"/>
      <c r="AV86" s="87" t="s">
        <v>168</v>
      </c>
      <c r="AW86" s="87" t="s">
        <v>733</v>
      </c>
      <c r="AX86" s="34"/>
      <c r="AY86" s="132">
        <v>77</v>
      </c>
    </row>
    <row r="87" spans="1:16374" s="92" customFormat="1" ht="124.2">
      <c r="A87" s="85" t="s">
        <v>225</v>
      </c>
      <c r="B87" s="85" t="s">
        <v>446</v>
      </c>
      <c r="C87" s="85" t="s">
        <v>75</v>
      </c>
      <c r="D87" s="85" t="s">
        <v>158</v>
      </c>
      <c r="E87" s="85" t="s">
        <v>226</v>
      </c>
      <c r="F87" s="86">
        <v>1</v>
      </c>
      <c r="G87" s="85" t="s">
        <v>510</v>
      </c>
      <c r="H87" s="87" t="s">
        <v>511</v>
      </c>
      <c r="I87" s="87" t="s">
        <v>242</v>
      </c>
      <c r="J87" s="87">
        <v>2</v>
      </c>
      <c r="K87" s="87"/>
      <c r="L87" s="88" t="s">
        <v>269</v>
      </c>
      <c r="M87" s="87" t="s">
        <v>162</v>
      </c>
      <c r="N87" s="87" t="s">
        <v>131</v>
      </c>
      <c r="O87" s="89">
        <v>407.33600000000001</v>
      </c>
      <c r="P87" s="87"/>
      <c r="Q87" s="89">
        <f t="shared" ref="Q87:Q88" si="30">O87</f>
        <v>407.33600000000001</v>
      </c>
      <c r="R87" s="89">
        <f t="shared" si="29"/>
        <v>480.65647999999999</v>
      </c>
      <c r="S87" s="87" t="s">
        <v>104</v>
      </c>
      <c r="T87" s="87" t="s">
        <v>75</v>
      </c>
      <c r="U87" s="87" t="s">
        <v>92</v>
      </c>
      <c r="V87" s="90">
        <v>43098</v>
      </c>
      <c r="W87" s="90">
        <f t="shared" si="26"/>
        <v>43143</v>
      </c>
      <c r="X87" s="87"/>
      <c r="Y87" s="87"/>
      <c r="Z87" s="87"/>
      <c r="AA87" s="87"/>
      <c r="AB87" s="87" t="s">
        <v>510</v>
      </c>
      <c r="AC87" s="87"/>
      <c r="AD87" s="87">
        <v>796</v>
      </c>
      <c r="AE87" s="91" t="s">
        <v>93</v>
      </c>
      <c r="AF87" s="87">
        <v>12</v>
      </c>
      <c r="AG87" s="87">
        <v>93000000000</v>
      </c>
      <c r="AH87" s="87" t="s">
        <v>167</v>
      </c>
      <c r="AI87" s="90">
        <f t="shared" si="27"/>
        <v>43163</v>
      </c>
      <c r="AJ87" s="90">
        <f t="shared" si="28"/>
        <v>43163</v>
      </c>
      <c r="AK87" s="90">
        <f>AJ87+60</f>
        <v>43223</v>
      </c>
      <c r="AL87" s="87">
        <v>2018</v>
      </c>
      <c r="AM87" s="87" t="s">
        <v>168</v>
      </c>
      <c r="AN87" s="87"/>
      <c r="AO87" s="87"/>
      <c r="AP87" s="87"/>
      <c r="AQ87" s="87"/>
      <c r="AR87" s="87"/>
      <c r="AS87" s="87"/>
      <c r="AT87" s="87"/>
      <c r="AU87" s="87"/>
      <c r="AV87" s="87" t="s">
        <v>168</v>
      </c>
      <c r="AW87" s="87" t="s">
        <v>573</v>
      </c>
      <c r="AY87" s="93">
        <v>78</v>
      </c>
      <c r="AZ87" s="92" t="s">
        <v>509</v>
      </c>
      <c r="BA87" s="92">
        <v>708</v>
      </c>
      <c r="BB87" s="92" t="s">
        <v>508</v>
      </c>
    </row>
    <row r="88" spans="1:16374" s="92" customFormat="1" ht="96.6">
      <c r="A88" s="85" t="s">
        <v>225</v>
      </c>
      <c r="B88" s="85" t="s">
        <v>447</v>
      </c>
      <c r="C88" s="85" t="s">
        <v>75</v>
      </c>
      <c r="D88" s="85" t="s">
        <v>158</v>
      </c>
      <c r="E88" s="85" t="s">
        <v>226</v>
      </c>
      <c r="F88" s="86">
        <v>1</v>
      </c>
      <c r="G88" s="85" t="s">
        <v>507</v>
      </c>
      <c r="H88" s="87" t="s">
        <v>511</v>
      </c>
      <c r="I88" s="87" t="s">
        <v>242</v>
      </c>
      <c r="J88" s="87">
        <v>2</v>
      </c>
      <c r="K88" s="87"/>
      <c r="L88" s="88" t="s">
        <v>269</v>
      </c>
      <c r="M88" s="87" t="s">
        <v>162</v>
      </c>
      <c r="N88" s="87" t="s">
        <v>131</v>
      </c>
      <c r="O88" s="89">
        <v>588.28499999999997</v>
      </c>
      <c r="P88" s="87"/>
      <c r="Q88" s="89">
        <f t="shared" si="30"/>
        <v>588.28499999999997</v>
      </c>
      <c r="R88" s="89">
        <f t="shared" si="29"/>
        <v>694.17629999999997</v>
      </c>
      <c r="S88" s="87" t="s">
        <v>104</v>
      </c>
      <c r="T88" s="87" t="s">
        <v>75</v>
      </c>
      <c r="U88" s="87" t="s">
        <v>92</v>
      </c>
      <c r="V88" s="90">
        <v>43098</v>
      </c>
      <c r="W88" s="90">
        <f t="shared" si="26"/>
        <v>43143</v>
      </c>
      <c r="X88" s="87"/>
      <c r="Y88" s="87"/>
      <c r="Z88" s="87"/>
      <c r="AA88" s="87"/>
      <c r="AB88" s="87" t="s">
        <v>507</v>
      </c>
      <c r="AC88" s="87"/>
      <c r="AD88" s="87">
        <v>796</v>
      </c>
      <c r="AE88" s="91" t="s">
        <v>93</v>
      </c>
      <c r="AF88" s="87">
        <v>12</v>
      </c>
      <c r="AG88" s="87">
        <v>93000000000</v>
      </c>
      <c r="AH88" s="87" t="s">
        <v>167</v>
      </c>
      <c r="AI88" s="90">
        <f t="shared" si="27"/>
        <v>43163</v>
      </c>
      <c r="AJ88" s="90">
        <f t="shared" si="28"/>
        <v>43163</v>
      </c>
      <c r="AK88" s="90">
        <f>AJ88+90</f>
        <v>43253</v>
      </c>
      <c r="AL88" s="87">
        <v>2018</v>
      </c>
      <c r="AM88" s="87" t="s">
        <v>168</v>
      </c>
      <c r="AN88" s="87"/>
      <c r="AO88" s="87"/>
      <c r="AP88" s="87"/>
      <c r="AQ88" s="87"/>
      <c r="AR88" s="87"/>
      <c r="AS88" s="87"/>
      <c r="AT88" s="87"/>
      <c r="AU88" s="87"/>
      <c r="AV88" s="87" t="s">
        <v>168</v>
      </c>
      <c r="AW88" s="87" t="s">
        <v>573</v>
      </c>
      <c r="AY88" s="93">
        <v>79</v>
      </c>
      <c r="AZ88" s="92" t="s">
        <v>509</v>
      </c>
      <c r="BA88" s="92">
        <v>708</v>
      </c>
      <c r="BB88" s="92" t="s">
        <v>508</v>
      </c>
    </row>
    <row r="89" spans="1:16374" s="13" customFormat="1" ht="165.6">
      <c r="A89" s="16" t="s">
        <v>225</v>
      </c>
      <c r="B89" s="31" t="s">
        <v>448</v>
      </c>
      <c r="C89" s="14" t="s">
        <v>75</v>
      </c>
      <c r="D89" s="14" t="s">
        <v>158</v>
      </c>
      <c r="E89" s="14" t="s">
        <v>159</v>
      </c>
      <c r="F89" s="33">
        <v>1</v>
      </c>
      <c r="G89" s="14" t="s">
        <v>505</v>
      </c>
      <c r="H89" s="16" t="s">
        <v>506</v>
      </c>
      <c r="I89" s="16" t="s">
        <v>241</v>
      </c>
      <c r="J89" s="14">
        <v>1</v>
      </c>
      <c r="K89" s="24"/>
      <c r="L89" s="59" t="s">
        <v>269</v>
      </c>
      <c r="M89" s="24" t="s">
        <v>162</v>
      </c>
      <c r="N89" s="24" t="s">
        <v>131</v>
      </c>
      <c r="O89" s="29">
        <v>400</v>
      </c>
      <c r="P89" s="29"/>
      <c r="Q89" s="29">
        <v>400</v>
      </c>
      <c r="R89" s="29">
        <f t="shared" si="29"/>
        <v>472</v>
      </c>
      <c r="S89" s="24" t="s">
        <v>104</v>
      </c>
      <c r="T89" s="24" t="s">
        <v>75</v>
      </c>
      <c r="U89" s="24" t="s">
        <v>92</v>
      </c>
      <c r="V89" s="22">
        <v>43374</v>
      </c>
      <c r="W89" s="22">
        <f t="shared" si="26"/>
        <v>43419</v>
      </c>
      <c r="X89" s="24"/>
      <c r="Y89" s="24"/>
      <c r="Z89" s="24"/>
      <c r="AA89" s="24"/>
      <c r="AB89" s="14" t="s">
        <v>505</v>
      </c>
      <c r="AC89" s="24"/>
      <c r="AD89" s="24">
        <v>796</v>
      </c>
      <c r="AE89" s="14" t="s">
        <v>93</v>
      </c>
      <c r="AF89" s="24">
        <v>120</v>
      </c>
      <c r="AG89" s="24">
        <v>93000000000</v>
      </c>
      <c r="AH89" s="24" t="s">
        <v>167</v>
      </c>
      <c r="AI89" s="22">
        <f t="shared" si="27"/>
        <v>43439</v>
      </c>
      <c r="AJ89" s="22">
        <f t="shared" si="28"/>
        <v>43439</v>
      </c>
      <c r="AK89" s="22">
        <f>AJ89+365</f>
        <v>43804</v>
      </c>
      <c r="AL89" s="24">
        <v>2019</v>
      </c>
      <c r="AM89" s="24" t="s">
        <v>168</v>
      </c>
      <c r="AN89" s="24"/>
      <c r="AO89" s="24"/>
      <c r="AP89" s="24"/>
      <c r="AQ89" s="24"/>
      <c r="AR89" s="24"/>
      <c r="AS89" s="24"/>
      <c r="AT89" s="24"/>
      <c r="AU89" s="24"/>
      <c r="AV89" s="24" t="s">
        <v>168</v>
      </c>
      <c r="AW89" s="24"/>
      <c r="AX89" s="34"/>
      <c r="AY89" s="28">
        <v>80</v>
      </c>
    </row>
    <row r="90" spans="1:16374" s="13" customFormat="1" ht="55.2">
      <c r="A90" s="16" t="s">
        <v>225</v>
      </c>
      <c r="B90" s="31" t="s">
        <v>449</v>
      </c>
      <c r="C90" s="14" t="s">
        <v>75</v>
      </c>
      <c r="D90" s="14" t="s">
        <v>158</v>
      </c>
      <c r="E90" s="14" t="s">
        <v>159</v>
      </c>
      <c r="F90" s="24">
        <v>1</v>
      </c>
      <c r="G90" s="31" t="s">
        <v>502</v>
      </c>
      <c r="H90" s="33" t="s">
        <v>504</v>
      </c>
      <c r="I90" s="33" t="s">
        <v>503</v>
      </c>
      <c r="J90" s="14">
        <v>1</v>
      </c>
      <c r="K90" s="24"/>
      <c r="L90" s="59" t="s">
        <v>269</v>
      </c>
      <c r="M90" s="24" t="s">
        <v>162</v>
      </c>
      <c r="N90" s="24" t="s">
        <v>131</v>
      </c>
      <c r="O90" s="29">
        <v>300</v>
      </c>
      <c r="P90" s="29"/>
      <c r="Q90" s="29">
        <v>132.9</v>
      </c>
      <c r="R90" s="29">
        <f t="shared" si="29"/>
        <v>156.822</v>
      </c>
      <c r="S90" s="24" t="s">
        <v>104</v>
      </c>
      <c r="T90" s="24" t="s">
        <v>75</v>
      </c>
      <c r="U90" s="24" t="s">
        <v>92</v>
      </c>
      <c r="V90" s="22">
        <v>43346</v>
      </c>
      <c r="W90" s="22">
        <f t="shared" si="26"/>
        <v>43391</v>
      </c>
      <c r="X90" s="24"/>
      <c r="Y90" s="24"/>
      <c r="Z90" s="24"/>
      <c r="AA90" s="24"/>
      <c r="AB90" s="24" t="s">
        <v>502</v>
      </c>
      <c r="AC90" s="24"/>
      <c r="AD90" s="24">
        <v>796</v>
      </c>
      <c r="AE90" s="14" t="s">
        <v>93</v>
      </c>
      <c r="AF90" s="24">
        <v>120</v>
      </c>
      <c r="AG90" s="24">
        <v>93000000000</v>
      </c>
      <c r="AH90" s="24" t="s">
        <v>167</v>
      </c>
      <c r="AI90" s="22">
        <f t="shared" si="27"/>
        <v>43411</v>
      </c>
      <c r="AJ90" s="22">
        <f t="shared" si="28"/>
        <v>43411</v>
      </c>
      <c r="AK90" s="22">
        <f>AJ90+365</f>
        <v>43776</v>
      </c>
      <c r="AL90" s="24">
        <v>2019</v>
      </c>
      <c r="AM90" s="24" t="s">
        <v>168</v>
      </c>
      <c r="AN90" s="24"/>
      <c r="AO90" s="24"/>
      <c r="AP90" s="24"/>
      <c r="AQ90" s="24"/>
      <c r="AR90" s="24"/>
      <c r="AS90" s="24"/>
      <c r="AT90" s="24"/>
      <c r="AU90" s="24"/>
      <c r="AV90" s="24" t="s">
        <v>168</v>
      </c>
      <c r="AW90" s="24" t="s">
        <v>857</v>
      </c>
      <c r="AX90" s="34"/>
      <c r="AY90" s="28">
        <v>81</v>
      </c>
    </row>
    <row r="91" spans="1:16374" s="13" customFormat="1" ht="179.4">
      <c r="A91" s="16" t="s">
        <v>225</v>
      </c>
      <c r="B91" s="31" t="s">
        <v>450</v>
      </c>
      <c r="C91" s="14" t="s">
        <v>75</v>
      </c>
      <c r="D91" s="14" t="s">
        <v>158</v>
      </c>
      <c r="E91" s="14" t="s">
        <v>159</v>
      </c>
      <c r="F91" s="33">
        <v>1</v>
      </c>
      <c r="G91" s="31" t="s">
        <v>499</v>
      </c>
      <c r="H91" s="24" t="s">
        <v>501</v>
      </c>
      <c r="I91" s="24" t="s">
        <v>500</v>
      </c>
      <c r="J91" s="24">
        <v>1</v>
      </c>
      <c r="K91" s="24"/>
      <c r="L91" s="59" t="s">
        <v>269</v>
      </c>
      <c r="M91" s="24" t="s">
        <v>162</v>
      </c>
      <c r="N91" s="24" t="s">
        <v>131</v>
      </c>
      <c r="O91" s="29">
        <v>396</v>
      </c>
      <c r="P91" s="29"/>
      <c r="Q91" s="29">
        <v>396</v>
      </c>
      <c r="R91" s="29">
        <f t="shared" si="29"/>
        <v>467.28</v>
      </c>
      <c r="S91" s="24" t="s">
        <v>104</v>
      </c>
      <c r="T91" s="24" t="s">
        <v>75</v>
      </c>
      <c r="U91" s="24" t="s">
        <v>92</v>
      </c>
      <c r="V91" s="22">
        <v>43070</v>
      </c>
      <c r="W91" s="22">
        <f t="shared" si="26"/>
        <v>43115</v>
      </c>
      <c r="X91" s="24"/>
      <c r="Y91" s="24"/>
      <c r="Z91" s="24"/>
      <c r="AA91" s="24"/>
      <c r="AB91" s="24" t="s">
        <v>499</v>
      </c>
      <c r="AC91" s="24"/>
      <c r="AD91" s="24">
        <v>796</v>
      </c>
      <c r="AE91" s="14" t="s">
        <v>93</v>
      </c>
      <c r="AF91" s="24">
        <v>102</v>
      </c>
      <c r="AG91" s="24">
        <v>93000000000</v>
      </c>
      <c r="AH91" s="24" t="s">
        <v>167</v>
      </c>
      <c r="AI91" s="22">
        <f t="shared" si="27"/>
        <v>43135</v>
      </c>
      <c r="AJ91" s="22">
        <f t="shared" si="28"/>
        <v>43135</v>
      </c>
      <c r="AK91" s="22">
        <f>AJ91+365</f>
        <v>43500</v>
      </c>
      <c r="AL91" s="24">
        <v>2018</v>
      </c>
      <c r="AM91" s="24" t="s">
        <v>168</v>
      </c>
      <c r="AN91" s="24"/>
      <c r="AO91" s="24"/>
      <c r="AP91" s="24"/>
      <c r="AQ91" s="24"/>
      <c r="AR91" s="24"/>
      <c r="AS91" s="24"/>
      <c r="AT91" s="24"/>
      <c r="AU91" s="24"/>
      <c r="AV91" s="24" t="s">
        <v>168</v>
      </c>
      <c r="AW91" s="24"/>
      <c r="AX91" s="34"/>
      <c r="AY91" s="28">
        <v>82</v>
      </c>
    </row>
    <row r="92" spans="1:16374" s="13" customFormat="1" ht="82.8">
      <c r="A92" s="16" t="s">
        <v>225</v>
      </c>
      <c r="B92" s="31" t="s">
        <v>451</v>
      </c>
      <c r="C92" s="14" t="s">
        <v>75</v>
      </c>
      <c r="D92" s="14" t="s">
        <v>158</v>
      </c>
      <c r="E92" s="14" t="s">
        <v>159</v>
      </c>
      <c r="F92" s="24">
        <v>1</v>
      </c>
      <c r="G92" s="31" t="s">
        <v>496</v>
      </c>
      <c r="H92" s="24" t="s">
        <v>498</v>
      </c>
      <c r="I92" s="24" t="s">
        <v>497</v>
      </c>
      <c r="J92" s="24">
        <v>2</v>
      </c>
      <c r="K92" s="24"/>
      <c r="L92" s="59" t="s">
        <v>269</v>
      </c>
      <c r="M92" s="24" t="s">
        <v>162</v>
      </c>
      <c r="N92" s="24" t="s">
        <v>131</v>
      </c>
      <c r="O92" s="29">
        <v>492.1</v>
      </c>
      <c r="P92" s="29"/>
      <c r="Q92" s="29">
        <v>492.1</v>
      </c>
      <c r="R92" s="29">
        <f t="shared" si="29"/>
        <v>580.678</v>
      </c>
      <c r="S92" s="24" t="s">
        <v>104</v>
      </c>
      <c r="T92" s="24" t="s">
        <v>75</v>
      </c>
      <c r="U92" s="24" t="s">
        <v>92</v>
      </c>
      <c r="V92" s="22">
        <v>43070</v>
      </c>
      <c r="W92" s="22">
        <f t="shared" si="26"/>
        <v>43115</v>
      </c>
      <c r="X92" s="24"/>
      <c r="Y92" s="24"/>
      <c r="Z92" s="24"/>
      <c r="AA92" s="24"/>
      <c r="AB92" s="24" t="s">
        <v>496</v>
      </c>
      <c r="AC92" s="24"/>
      <c r="AD92" s="24">
        <v>796</v>
      </c>
      <c r="AE92" s="14" t="s">
        <v>93</v>
      </c>
      <c r="AF92" s="24">
        <v>3</v>
      </c>
      <c r="AG92" s="24">
        <v>93000000000</v>
      </c>
      <c r="AH92" s="24" t="s">
        <v>167</v>
      </c>
      <c r="AI92" s="22">
        <f t="shared" si="27"/>
        <v>43135</v>
      </c>
      <c r="AJ92" s="22">
        <f t="shared" si="28"/>
        <v>43135</v>
      </c>
      <c r="AK92" s="22">
        <f>AJ92+365</f>
        <v>43500</v>
      </c>
      <c r="AL92" s="24">
        <v>2018</v>
      </c>
      <c r="AM92" s="24" t="s">
        <v>168</v>
      </c>
      <c r="AN92" s="24"/>
      <c r="AO92" s="24"/>
      <c r="AP92" s="24"/>
      <c r="AQ92" s="24"/>
      <c r="AR92" s="24"/>
      <c r="AS92" s="24"/>
      <c r="AT92" s="24"/>
      <c r="AU92" s="24"/>
      <c r="AV92" s="24" t="s">
        <v>168</v>
      </c>
      <c r="AW92" s="24"/>
      <c r="AX92" s="34"/>
      <c r="AY92" s="28">
        <v>83</v>
      </c>
    </row>
    <row r="93" spans="1:16374" s="164" customFormat="1" ht="69">
      <c r="A93" s="147" t="s">
        <v>225</v>
      </c>
      <c r="B93" s="161" t="s">
        <v>479</v>
      </c>
      <c r="C93" s="91" t="s">
        <v>75</v>
      </c>
      <c r="D93" s="146" t="s">
        <v>158</v>
      </c>
      <c r="E93" s="146" t="s">
        <v>159</v>
      </c>
      <c r="F93" s="162">
        <v>1</v>
      </c>
      <c r="G93" s="161" t="s">
        <v>493</v>
      </c>
      <c r="H93" s="145" t="s">
        <v>495</v>
      </c>
      <c r="I93" s="145" t="s">
        <v>494</v>
      </c>
      <c r="J93" s="145">
        <v>1</v>
      </c>
      <c r="K93" s="145"/>
      <c r="L93" s="202" t="s">
        <v>269</v>
      </c>
      <c r="M93" s="145" t="s">
        <v>162</v>
      </c>
      <c r="N93" s="145" t="s">
        <v>131</v>
      </c>
      <c r="O93" s="154">
        <v>90</v>
      </c>
      <c r="P93" s="154"/>
      <c r="Q93" s="154">
        <v>90</v>
      </c>
      <c r="R93" s="154">
        <f t="shared" si="29"/>
        <v>106.19999999999999</v>
      </c>
      <c r="S93" s="145" t="s">
        <v>104</v>
      </c>
      <c r="T93" s="145" t="s">
        <v>75</v>
      </c>
      <c r="U93" s="145" t="s">
        <v>92</v>
      </c>
      <c r="V93" s="163">
        <v>43110</v>
      </c>
      <c r="W93" s="163">
        <f>V93+45</f>
        <v>43155</v>
      </c>
      <c r="X93" s="145"/>
      <c r="Y93" s="145"/>
      <c r="Z93" s="145"/>
      <c r="AA93" s="145"/>
      <c r="AB93" s="145" t="s">
        <v>493</v>
      </c>
      <c r="AC93" s="145"/>
      <c r="AD93" s="145">
        <v>796</v>
      </c>
      <c r="AE93" s="146" t="s">
        <v>93</v>
      </c>
      <c r="AF93" s="145">
        <v>2</v>
      </c>
      <c r="AG93" s="145">
        <v>93000000000</v>
      </c>
      <c r="AH93" s="145" t="s">
        <v>167</v>
      </c>
      <c r="AI93" s="163">
        <f>W93+20</f>
        <v>43175</v>
      </c>
      <c r="AJ93" s="163">
        <f>AI93</f>
        <v>43175</v>
      </c>
      <c r="AK93" s="163">
        <v>43465</v>
      </c>
      <c r="AL93" s="145">
        <v>2019</v>
      </c>
      <c r="AM93" s="145" t="s">
        <v>168</v>
      </c>
      <c r="AN93" s="145"/>
      <c r="AO93" s="145"/>
      <c r="AP93" s="145"/>
      <c r="AQ93" s="145"/>
      <c r="AR93" s="145"/>
      <c r="AS93" s="145"/>
      <c r="AT93" s="145"/>
      <c r="AU93" s="145"/>
      <c r="AV93" s="145" t="s">
        <v>168</v>
      </c>
      <c r="AW93" s="146" t="s">
        <v>689</v>
      </c>
      <c r="AX93" s="107"/>
      <c r="AY93" s="159">
        <v>84</v>
      </c>
    </row>
    <row r="94" spans="1:16374" s="92" customFormat="1" ht="179.4">
      <c r="A94" s="85" t="s">
        <v>340</v>
      </c>
      <c r="B94" s="85" t="s">
        <v>480</v>
      </c>
      <c r="C94" s="85" t="s">
        <v>539</v>
      </c>
      <c r="D94" s="85" t="s">
        <v>270</v>
      </c>
      <c r="E94" s="85" t="s">
        <v>159</v>
      </c>
      <c r="F94" s="86">
        <v>1</v>
      </c>
      <c r="G94" s="85" t="s">
        <v>492</v>
      </c>
      <c r="H94" s="87">
        <v>71.2</v>
      </c>
      <c r="I94" s="87" t="s">
        <v>491</v>
      </c>
      <c r="J94" s="87">
        <v>1</v>
      </c>
      <c r="K94" s="87" t="s">
        <v>161</v>
      </c>
      <c r="L94" s="88" t="s">
        <v>269</v>
      </c>
      <c r="M94" s="87" t="s">
        <v>162</v>
      </c>
      <c r="N94" s="87" t="s">
        <v>131</v>
      </c>
      <c r="O94" s="126">
        <v>245.9</v>
      </c>
      <c r="P94" s="126"/>
      <c r="Q94" s="126">
        <v>245.9</v>
      </c>
      <c r="R94" s="126">
        <f t="shared" ref="R94:R101" si="31">Q94*1.18</f>
        <v>290.16199999999998</v>
      </c>
      <c r="S94" s="87" t="s">
        <v>163</v>
      </c>
      <c r="T94" s="87" t="s">
        <v>75</v>
      </c>
      <c r="U94" s="91" t="s">
        <v>98</v>
      </c>
      <c r="V94" s="90">
        <v>43281</v>
      </c>
      <c r="W94" s="90">
        <f>V94+3</f>
        <v>43284</v>
      </c>
      <c r="X94" s="87" t="s">
        <v>564</v>
      </c>
      <c r="Y94" s="87" t="s">
        <v>783</v>
      </c>
      <c r="Z94" s="87">
        <v>5016016774</v>
      </c>
      <c r="AA94" s="87">
        <v>501601001</v>
      </c>
      <c r="AB94" s="87" t="s">
        <v>490</v>
      </c>
      <c r="AC94" s="87"/>
      <c r="AD94" s="87">
        <v>876</v>
      </c>
      <c r="AE94" s="87" t="s">
        <v>166</v>
      </c>
      <c r="AF94" s="87">
        <v>1</v>
      </c>
      <c r="AG94" s="87">
        <v>93000000000</v>
      </c>
      <c r="AH94" s="87" t="s">
        <v>167</v>
      </c>
      <c r="AI94" s="90">
        <f>W94+20</f>
        <v>43304</v>
      </c>
      <c r="AJ94" s="90">
        <f>AI94</f>
        <v>43304</v>
      </c>
      <c r="AK94" s="90">
        <v>43465</v>
      </c>
      <c r="AL94" s="87">
        <v>2019</v>
      </c>
      <c r="AM94" s="87" t="s">
        <v>168</v>
      </c>
      <c r="AN94" s="87"/>
      <c r="AO94" s="87"/>
      <c r="AP94" s="87"/>
      <c r="AQ94" s="87"/>
      <c r="AR94" s="87"/>
      <c r="AS94" s="87"/>
      <c r="AT94" s="87"/>
      <c r="AU94" s="87"/>
      <c r="AV94" s="87" t="s">
        <v>168</v>
      </c>
      <c r="AW94" s="87" t="s">
        <v>784</v>
      </c>
      <c r="AX94" s="107"/>
      <c r="AY94" s="132">
        <v>85</v>
      </c>
    </row>
    <row r="95" spans="1:16374" s="13" customFormat="1" ht="45.6" customHeight="1">
      <c r="A95" s="270" t="s">
        <v>340</v>
      </c>
      <c r="B95" s="85" t="s">
        <v>481</v>
      </c>
      <c r="C95" s="85" t="s">
        <v>539</v>
      </c>
      <c r="D95" s="270" t="s">
        <v>158</v>
      </c>
      <c r="E95" s="270" t="s">
        <v>159</v>
      </c>
      <c r="F95" s="87">
        <v>1</v>
      </c>
      <c r="G95" s="216" t="s">
        <v>171</v>
      </c>
      <c r="H95" s="271" t="s">
        <v>172</v>
      </c>
      <c r="I95" s="271">
        <v>41.2</v>
      </c>
      <c r="J95" s="103">
        <v>2</v>
      </c>
      <c r="K95" s="272"/>
      <c r="L95" s="88" t="s">
        <v>269</v>
      </c>
      <c r="M95" s="273" t="s">
        <v>489</v>
      </c>
      <c r="N95" s="273" t="s">
        <v>131</v>
      </c>
      <c r="O95" s="224">
        <v>650.39200000000005</v>
      </c>
      <c r="P95" s="224"/>
      <c r="Q95" s="274">
        <v>650.39200000000005</v>
      </c>
      <c r="R95" s="224">
        <f t="shared" si="31"/>
        <v>767.46256000000005</v>
      </c>
      <c r="S95" s="273" t="s">
        <v>104</v>
      </c>
      <c r="T95" s="273" t="s">
        <v>75</v>
      </c>
      <c r="U95" s="275" t="s">
        <v>92</v>
      </c>
      <c r="V95" s="220">
        <v>43327</v>
      </c>
      <c r="W95" s="220">
        <f>V95+45</f>
        <v>43372</v>
      </c>
      <c r="X95" s="272"/>
      <c r="Y95" s="272"/>
      <c r="Z95" s="272"/>
      <c r="AA95" s="272"/>
      <c r="AB95" s="91" t="s">
        <v>818</v>
      </c>
      <c r="AC95" s="91" t="s">
        <v>819</v>
      </c>
      <c r="AD95" s="91">
        <v>876</v>
      </c>
      <c r="AE95" s="91" t="s">
        <v>166</v>
      </c>
      <c r="AF95" s="91">
        <v>1</v>
      </c>
      <c r="AG95" s="273">
        <v>93000000000</v>
      </c>
      <c r="AH95" s="273" t="s">
        <v>167</v>
      </c>
      <c r="AI95" s="220">
        <f>W95+20</f>
        <v>43392</v>
      </c>
      <c r="AJ95" s="220">
        <f>AI95</f>
        <v>43392</v>
      </c>
      <c r="AK95" s="220">
        <f>AJ95+120</f>
        <v>43512</v>
      </c>
      <c r="AL95" s="273">
        <v>2019</v>
      </c>
      <c r="AM95" s="273" t="s">
        <v>168</v>
      </c>
      <c r="AN95" s="272"/>
      <c r="AO95" s="272"/>
      <c r="AP95" s="272"/>
      <c r="AQ95" s="272"/>
      <c r="AR95" s="272"/>
      <c r="AS95" s="272"/>
      <c r="AT95" s="272"/>
      <c r="AU95" s="272"/>
      <c r="AV95" s="272"/>
      <c r="AW95" s="87" t="s">
        <v>817</v>
      </c>
      <c r="AX95" s="107"/>
      <c r="AY95" s="132">
        <v>86</v>
      </c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92"/>
      <c r="CI95" s="92"/>
      <c r="CJ95" s="92"/>
      <c r="CK95" s="92"/>
      <c r="CL95" s="92"/>
      <c r="CM95" s="92"/>
      <c r="CN95" s="92"/>
      <c r="CO95" s="92"/>
      <c r="CP95" s="92"/>
      <c r="CQ95" s="92"/>
      <c r="CR95" s="92"/>
      <c r="CS95" s="92"/>
      <c r="CT95" s="92"/>
      <c r="CU95" s="92"/>
      <c r="CV95" s="92"/>
      <c r="CW95" s="92"/>
      <c r="CX95" s="92"/>
      <c r="CY95" s="92"/>
      <c r="CZ95" s="92"/>
      <c r="DA95" s="92"/>
      <c r="DB95" s="92"/>
      <c r="DC95" s="92"/>
      <c r="DD95" s="92"/>
      <c r="DE95" s="92"/>
      <c r="DF95" s="92"/>
      <c r="DG95" s="92"/>
      <c r="DH95" s="92"/>
      <c r="DI95" s="92"/>
      <c r="DJ95" s="92"/>
      <c r="DK95" s="92"/>
      <c r="DL95" s="92"/>
      <c r="DM95" s="92"/>
      <c r="DN95" s="92"/>
      <c r="DO95" s="92"/>
      <c r="DP95" s="92"/>
      <c r="DQ95" s="92"/>
      <c r="DR95" s="92"/>
      <c r="DS95" s="92"/>
      <c r="DT95" s="92"/>
      <c r="DU95" s="92"/>
      <c r="DV95" s="92"/>
      <c r="DW95" s="92"/>
      <c r="DX95" s="92"/>
      <c r="DY95" s="92"/>
      <c r="DZ95" s="92"/>
      <c r="EA95" s="92"/>
      <c r="EB95" s="92"/>
      <c r="EC95" s="92"/>
      <c r="ED95" s="92"/>
      <c r="EE95" s="92"/>
      <c r="EF95" s="92"/>
      <c r="EG95" s="92"/>
      <c r="EH95" s="92"/>
      <c r="EI95" s="92"/>
      <c r="EJ95" s="92"/>
      <c r="EK95" s="92"/>
      <c r="EL95" s="92"/>
      <c r="EM95" s="92"/>
      <c r="EN95" s="92"/>
      <c r="EO95" s="92"/>
      <c r="EP95" s="92"/>
      <c r="EQ95" s="92"/>
      <c r="ER95" s="92"/>
      <c r="ES95" s="92"/>
      <c r="ET95" s="92"/>
      <c r="EU95" s="92"/>
      <c r="EV95" s="92"/>
      <c r="EW95" s="92"/>
      <c r="EX95" s="92"/>
      <c r="EY95" s="92"/>
      <c r="EZ95" s="92"/>
      <c r="FA95" s="92"/>
      <c r="FB95" s="92"/>
      <c r="FC95" s="92"/>
      <c r="FD95" s="92"/>
      <c r="FE95" s="92"/>
      <c r="FF95" s="92"/>
      <c r="FG95" s="92"/>
      <c r="FH95" s="92"/>
      <c r="FI95" s="92"/>
      <c r="FJ95" s="92"/>
      <c r="FK95" s="92"/>
      <c r="FL95" s="92"/>
      <c r="FM95" s="92"/>
      <c r="FN95" s="92"/>
      <c r="FO95" s="92"/>
      <c r="FP95" s="92"/>
      <c r="FQ95" s="92"/>
      <c r="FR95" s="92"/>
      <c r="FS95" s="92"/>
      <c r="FT95" s="92"/>
      <c r="FU95" s="92"/>
      <c r="FV95" s="92"/>
      <c r="FW95" s="92"/>
      <c r="FX95" s="92"/>
      <c r="FY95" s="92"/>
      <c r="FZ95" s="92"/>
      <c r="GA95" s="92"/>
      <c r="GB95" s="92"/>
      <c r="GC95" s="92"/>
      <c r="GD95" s="92"/>
      <c r="GE95" s="92"/>
      <c r="GF95" s="92"/>
      <c r="GG95" s="92"/>
      <c r="GH95" s="92"/>
      <c r="GI95" s="92"/>
      <c r="GJ95" s="92"/>
      <c r="GK95" s="92"/>
      <c r="GL95" s="92"/>
      <c r="GM95" s="92"/>
      <c r="GN95" s="92"/>
      <c r="GO95" s="92"/>
      <c r="GP95" s="92"/>
      <c r="GQ95" s="92"/>
      <c r="GR95" s="92"/>
      <c r="GS95" s="92"/>
      <c r="GT95" s="92"/>
      <c r="GU95" s="92"/>
      <c r="GV95" s="92"/>
      <c r="GW95" s="92"/>
      <c r="GX95" s="92"/>
      <c r="GY95" s="92"/>
      <c r="GZ95" s="92"/>
      <c r="HA95" s="92"/>
      <c r="HB95" s="92"/>
      <c r="HC95" s="92"/>
      <c r="HD95" s="92"/>
      <c r="HE95" s="92"/>
      <c r="HF95" s="92"/>
      <c r="HG95" s="92"/>
      <c r="HH95" s="92"/>
      <c r="HI95" s="92"/>
      <c r="HJ95" s="92"/>
      <c r="HK95" s="92"/>
      <c r="HL95" s="92"/>
      <c r="HM95" s="92"/>
      <c r="HN95" s="92"/>
      <c r="HO95" s="92"/>
      <c r="HP95" s="92"/>
      <c r="HQ95" s="92"/>
      <c r="HR95" s="92"/>
      <c r="HS95" s="92"/>
      <c r="HT95" s="92"/>
      <c r="HU95" s="92"/>
      <c r="HV95" s="92"/>
      <c r="HW95" s="92"/>
      <c r="HX95" s="92"/>
      <c r="HY95" s="92"/>
      <c r="HZ95" s="92"/>
      <c r="IA95" s="92"/>
      <c r="IB95" s="92"/>
      <c r="IC95" s="92"/>
      <c r="ID95" s="92"/>
      <c r="IE95" s="92"/>
      <c r="IF95" s="92"/>
      <c r="IG95" s="92"/>
      <c r="IH95" s="92"/>
      <c r="II95" s="92"/>
      <c r="IJ95" s="92"/>
      <c r="IK95" s="92"/>
      <c r="IL95" s="92"/>
      <c r="IM95" s="92"/>
      <c r="IN95" s="92"/>
      <c r="IO95" s="92"/>
      <c r="IP95" s="92"/>
      <c r="IQ95" s="92"/>
      <c r="IR95" s="92"/>
      <c r="IS95" s="92"/>
      <c r="IT95" s="92"/>
      <c r="IU95" s="92"/>
      <c r="IV95" s="92"/>
      <c r="IW95" s="92"/>
      <c r="IX95" s="92"/>
      <c r="IY95" s="92"/>
      <c r="IZ95" s="92"/>
      <c r="JA95" s="92"/>
      <c r="JB95" s="92"/>
      <c r="JC95" s="92"/>
      <c r="JD95" s="92"/>
      <c r="JE95" s="92"/>
      <c r="JF95" s="92"/>
      <c r="JG95" s="92"/>
      <c r="JH95" s="92"/>
      <c r="JI95" s="92"/>
      <c r="JJ95" s="92"/>
      <c r="JK95" s="92"/>
      <c r="JL95" s="92"/>
      <c r="JM95" s="92"/>
      <c r="JN95" s="92"/>
      <c r="JO95" s="92"/>
      <c r="JP95" s="92"/>
      <c r="JQ95" s="92"/>
      <c r="JR95" s="92"/>
      <c r="JS95" s="92"/>
      <c r="JT95" s="92"/>
      <c r="JU95" s="92"/>
      <c r="JV95" s="92"/>
      <c r="JW95" s="92"/>
      <c r="JX95" s="92"/>
      <c r="JY95" s="92"/>
      <c r="JZ95" s="92"/>
      <c r="KA95" s="92"/>
      <c r="KB95" s="92"/>
      <c r="KC95" s="92"/>
      <c r="KD95" s="92"/>
      <c r="KE95" s="92"/>
      <c r="KF95" s="92"/>
      <c r="KG95" s="92"/>
      <c r="KH95" s="92"/>
      <c r="KI95" s="92"/>
      <c r="KJ95" s="92"/>
      <c r="KK95" s="92"/>
      <c r="KL95" s="92"/>
      <c r="KM95" s="92"/>
      <c r="KN95" s="92"/>
      <c r="KO95" s="92"/>
      <c r="KP95" s="92"/>
      <c r="KQ95" s="92"/>
      <c r="KR95" s="92"/>
      <c r="KS95" s="92"/>
      <c r="KT95" s="92"/>
      <c r="KU95" s="92"/>
      <c r="KV95" s="92"/>
      <c r="KW95" s="92"/>
      <c r="KX95" s="92"/>
      <c r="KY95" s="92"/>
      <c r="KZ95" s="92"/>
      <c r="LA95" s="92"/>
      <c r="LB95" s="92"/>
      <c r="LC95" s="92"/>
      <c r="LD95" s="92"/>
      <c r="LE95" s="92"/>
      <c r="LF95" s="92"/>
      <c r="LG95" s="92"/>
      <c r="LH95" s="92"/>
      <c r="LI95" s="92"/>
      <c r="LJ95" s="92"/>
      <c r="LK95" s="92"/>
      <c r="LL95" s="92"/>
      <c r="LM95" s="92"/>
      <c r="LN95" s="92"/>
      <c r="LO95" s="92"/>
      <c r="LP95" s="92"/>
      <c r="LQ95" s="92"/>
      <c r="LR95" s="92"/>
      <c r="LS95" s="92"/>
      <c r="LT95" s="92"/>
      <c r="LU95" s="92"/>
      <c r="LV95" s="92"/>
      <c r="LW95" s="92"/>
      <c r="LX95" s="92"/>
      <c r="LY95" s="92"/>
      <c r="LZ95" s="92"/>
      <c r="MA95" s="92"/>
      <c r="MB95" s="92"/>
      <c r="MC95" s="92"/>
      <c r="MD95" s="92"/>
      <c r="ME95" s="92"/>
      <c r="MF95" s="92"/>
      <c r="MG95" s="92"/>
      <c r="MH95" s="92"/>
      <c r="MI95" s="92"/>
      <c r="MJ95" s="92"/>
      <c r="MK95" s="92"/>
      <c r="ML95" s="92"/>
      <c r="MM95" s="92"/>
      <c r="MN95" s="92"/>
      <c r="MO95" s="92"/>
      <c r="MP95" s="92"/>
      <c r="MQ95" s="92"/>
      <c r="MR95" s="92"/>
      <c r="MS95" s="92"/>
      <c r="MT95" s="92"/>
      <c r="MU95" s="92"/>
      <c r="MV95" s="92"/>
      <c r="MW95" s="92"/>
      <c r="MX95" s="92"/>
      <c r="MY95" s="92"/>
      <c r="MZ95" s="92"/>
      <c r="NA95" s="92"/>
      <c r="NB95" s="92"/>
      <c r="NC95" s="92"/>
      <c r="ND95" s="92"/>
      <c r="NE95" s="92"/>
      <c r="NF95" s="92"/>
      <c r="NG95" s="92"/>
      <c r="NH95" s="92"/>
      <c r="NI95" s="92"/>
      <c r="NJ95" s="92"/>
      <c r="NK95" s="92"/>
      <c r="NL95" s="92"/>
      <c r="NM95" s="92"/>
      <c r="NN95" s="92"/>
      <c r="NO95" s="92"/>
      <c r="NP95" s="92"/>
      <c r="NQ95" s="92"/>
      <c r="NR95" s="92"/>
      <c r="NS95" s="92"/>
      <c r="NT95" s="92"/>
      <c r="NU95" s="92"/>
      <c r="NV95" s="92"/>
      <c r="NW95" s="92"/>
      <c r="NX95" s="92"/>
      <c r="NY95" s="92"/>
      <c r="NZ95" s="92"/>
      <c r="OA95" s="92"/>
      <c r="OB95" s="92"/>
      <c r="OC95" s="92"/>
      <c r="OD95" s="92"/>
      <c r="OE95" s="92"/>
      <c r="OF95" s="92"/>
      <c r="OG95" s="92"/>
      <c r="OH95" s="92"/>
      <c r="OI95" s="92"/>
      <c r="OJ95" s="92"/>
      <c r="OK95" s="92"/>
      <c r="OL95" s="92"/>
      <c r="OM95" s="92"/>
      <c r="ON95" s="92"/>
      <c r="OO95" s="92"/>
      <c r="OP95" s="92"/>
      <c r="OQ95" s="92"/>
      <c r="OR95" s="92"/>
      <c r="OS95" s="92"/>
      <c r="OT95" s="92"/>
      <c r="OU95" s="92"/>
      <c r="OV95" s="92"/>
      <c r="OW95" s="92"/>
      <c r="OX95" s="92"/>
      <c r="OY95" s="92"/>
      <c r="OZ95" s="92"/>
      <c r="PA95" s="92"/>
      <c r="PB95" s="92"/>
      <c r="PC95" s="92"/>
      <c r="PD95" s="92"/>
      <c r="PE95" s="92"/>
      <c r="PF95" s="92"/>
      <c r="PG95" s="92"/>
      <c r="PH95" s="92"/>
      <c r="PI95" s="92"/>
      <c r="PJ95" s="92"/>
      <c r="PK95" s="92"/>
      <c r="PL95" s="92"/>
      <c r="PM95" s="92"/>
      <c r="PN95" s="92"/>
      <c r="PO95" s="92"/>
      <c r="PP95" s="92"/>
      <c r="PQ95" s="92"/>
      <c r="PR95" s="92"/>
      <c r="PS95" s="92"/>
      <c r="PT95" s="92"/>
      <c r="PU95" s="92"/>
      <c r="PV95" s="92"/>
      <c r="PW95" s="92"/>
      <c r="PX95" s="92"/>
      <c r="PY95" s="92"/>
      <c r="PZ95" s="92"/>
      <c r="QA95" s="92"/>
      <c r="QB95" s="92"/>
      <c r="QC95" s="92"/>
      <c r="QD95" s="92"/>
      <c r="QE95" s="92"/>
      <c r="QF95" s="92"/>
      <c r="QG95" s="92"/>
      <c r="QH95" s="92"/>
      <c r="QI95" s="92"/>
      <c r="QJ95" s="92"/>
      <c r="QK95" s="92"/>
      <c r="QL95" s="92"/>
      <c r="QM95" s="92"/>
      <c r="QN95" s="92"/>
      <c r="QO95" s="92"/>
      <c r="QP95" s="92"/>
      <c r="QQ95" s="92"/>
      <c r="QR95" s="92"/>
      <c r="QS95" s="92"/>
      <c r="QT95" s="92"/>
      <c r="QU95" s="92"/>
      <c r="QV95" s="92"/>
      <c r="QW95" s="92"/>
      <c r="QX95" s="92"/>
      <c r="QY95" s="92"/>
      <c r="QZ95" s="92"/>
      <c r="RA95" s="92"/>
      <c r="RB95" s="92"/>
      <c r="RC95" s="92"/>
      <c r="RD95" s="92"/>
      <c r="RE95" s="92"/>
      <c r="RF95" s="92"/>
      <c r="RG95" s="92"/>
      <c r="RH95" s="92"/>
      <c r="RI95" s="92"/>
      <c r="RJ95" s="92"/>
      <c r="RK95" s="92"/>
      <c r="RL95" s="92"/>
      <c r="RM95" s="92"/>
      <c r="RN95" s="92"/>
      <c r="RO95" s="92"/>
      <c r="RP95" s="92"/>
      <c r="RQ95" s="92"/>
      <c r="RR95" s="92"/>
      <c r="RS95" s="92"/>
      <c r="RT95" s="92"/>
      <c r="RU95" s="92"/>
      <c r="RV95" s="92"/>
      <c r="RW95" s="92"/>
      <c r="RX95" s="92"/>
      <c r="RY95" s="92"/>
      <c r="RZ95" s="92"/>
      <c r="SA95" s="92"/>
      <c r="SB95" s="92"/>
      <c r="SC95" s="92"/>
      <c r="SD95" s="92"/>
      <c r="SE95" s="92"/>
      <c r="SF95" s="92"/>
      <c r="SG95" s="92"/>
      <c r="SH95" s="92"/>
      <c r="SI95" s="92"/>
      <c r="SJ95" s="92"/>
      <c r="SK95" s="92"/>
      <c r="SL95" s="92"/>
      <c r="SM95" s="92"/>
      <c r="SN95" s="92"/>
      <c r="SO95" s="92"/>
      <c r="SP95" s="92"/>
      <c r="SQ95" s="92"/>
      <c r="SR95" s="92"/>
      <c r="SS95" s="92"/>
      <c r="ST95" s="92"/>
      <c r="SU95" s="92"/>
      <c r="SV95" s="92"/>
      <c r="SW95" s="92"/>
      <c r="SX95" s="92"/>
      <c r="SY95" s="92"/>
      <c r="SZ95" s="92"/>
      <c r="TA95" s="92"/>
      <c r="TB95" s="92"/>
      <c r="TC95" s="92"/>
      <c r="TD95" s="92"/>
      <c r="TE95" s="92"/>
      <c r="TF95" s="92"/>
      <c r="TG95" s="92"/>
      <c r="TH95" s="92"/>
      <c r="TI95" s="92"/>
      <c r="TJ95" s="92"/>
      <c r="TK95" s="92"/>
      <c r="TL95" s="92"/>
      <c r="TM95" s="92"/>
      <c r="TN95" s="92"/>
      <c r="TO95" s="92"/>
      <c r="TP95" s="92"/>
      <c r="TQ95" s="92"/>
      <c r="TR95" s="92"/>
      <c r="TS95" s="92"/>
      <c r="TT95" s="92"/>
      <c r="TU95" s="92"/>
      <c r="TV95" s="92"/>
      <c r="TW95" s="92"/>
      <c r="TX95" s="92"/>
      <c r="TY95" s="92"/>
      <c r="TZ95" s="92"/>
      <c r="UA95" s="92"/>
      <c r="UB95" s="92"/>
      <c r="UC95" s="92"/>
      <c r="UD95" s="92"/>
      <c r="UE95" s="92"/>
      <c r="UF95" s="92"/>
      <c r="UG95" s="92"/>
      <c r="UH95" s="92"/>
      <c r="UI95" s="92"/>
      <c r="UJ95" s="92"/>
      <c r="UK95" s="92"/>
      <c r="UL95" s="92"/>
      <c r="UM95" s="92"/>
      <c r="UN95" s="92"/>
      <c r="UO95" s="92"/>
      <c r="UP95" s="92"/>
      <c r="UQ95" s="92"/>
      <c r="UR95" s="92"/>
      <c r="US95" s="92"/>
      <c r="UT95" s="92"/>
      <c r="UU95" s="92"/>
      <c r="UV95" s="92"/>
      <c r="UW95" s="92"/>
      <c r="UX95" s="92"/>
      <c r="UY95" s="92"/>
      <c r="UZ95" s="92"/>
      <c r="VA95" s="92"/>
      <c r="VB95" s="92"/>
      <c r="VC95" s="92"/>
      <c r="VD95" s="92"/>
      <c r="VE95" s="92"/>
      <c r="VF95" s="92"/>
      <c r="VG95" s="92"/>
      <c r="VH95" s="92"/>
      <c r="VI95" s="92"/>
      <c r="VJ95" s="92"/>
      <c r="VK95" s="92"/>
      <c r="VL95" s="92"/>
      <c r="VM95" s="92"/>
      <c r="VN95" s="92"/>
      <c r="VO95" s="92"/>
      <c r="VP95" s="92"/>
      <c r="VQ95" s="92"/>
      <c r="VR95" s="92"/>
      <c r="VS95" s="92"/>
      <c r="VT95" s="92"/>
      <c r="VU95" s="92"/>
      <c r="VV95" s="92"/>
      <c r="VW95" s="92"/>
      <c r="VX95" s="92"/>
      <c r="VY95" s="92"/>
      <c r="VZ95" s="92"/>
      <c r="WA95" s="92"/>
      <c r="WB95" s="92"/>
      <c r="WC95" s="92"/>
      <c r="WD95" s="92"/>
      <c r="WE95" s="92"/>
      <c r="WF95" s="92"/>
      <c r="WG95" s="92"/>
      <c r="WH95" s="92"/>
      <c r="WI95" s="92"/>
      <c r="WJ95" s="92"/>
      <c r="WK95" s="92"/>
      <c r="WL95" s="92"/>
      <c r="WM95" s="92"/>
      <c r="WN95" s="92"/>
      <c r="WO95" s="92"/>
      <c r="WP95" s="92"/>
      <c r="WQ95" s="92"/>
      <c r="WR95" s="92"/>
      <c r="WS95" s="92"/>
      <c r="WT95" s="92"/>
      <c r="WU95" s="92"/>
      <c r="WV95" s="92"/>
      <c r="WW95" s="92"/>
      <c r="WX95" s="92"/>
      <c r="WY95" s="92"/>
      <c r="WZ95" s="92"/>
      <c r="XA95" s="92"/>
      <c r="XB95" s="92"/>
      <c r="XC95" s="92"/>
      <c r="XD95" s="92"/>
      <c r="XE95" s="92"/>
      <c r="XF95" s="92"/>
      <c r="XG95" s="92"/>
      <c r="XH95" s="92"/>
      <c r="XI95" s="92"/>
      <c r="XJ95" s="92"/>
      <c r="XK95" s="92"/>
      <c r="XL95" s="92"/>
      <c r="XM95" s="92"/>
      <c r="XN95" s="92"/>
      <c r="XO95" s="92"/>
      <c r="XP95" s="92"/>
      <c r="XQ95" s="92"/>
      <c r="XR95" s="92"/>
      <c r="XS95" s="92"/>
      <c r="XT95" s="92"/>
      <c r="XU95" s="92"/>
      <c r="XV95" s="92"/>
      <c r="XW95" s="92"/>
      <c r="XX95" s="92"/>
      <c r="XY95" s="92"/>
      <c r="XZ95" s="92"/>
      <c r="YA95" s="92"/>
      <c r="YB95" s="92"/>
      <c r="YC95" s="92"/>
      <c r="YD95" s="92"/>
      <c r="YE95" s="92"/>
      <c r="YF95" s="92"/>
      <c r="YG95" s="92"/>
      <c r="YH95" s="92"/>
      <c r="YI95" s="92"/>
      <c r="YJ95" s="92"/>
      <c r="YK95" s="92"/>
      <c r="YL95" s="92"/>
      <c r="YM95" s="92"/>
      <c r="YN95" s="92"/>
      <c r="YO95" s="92"/>
      <c r="YP95" s="92"/>
      <c r="YQ95" s="92"/>
      <c r="YR95" s="92"/>
      <c r="YS95" s="92"/>
      <c r="YT95" s="92"/>
      <c r="YU95" s="92"/>
      <c r="YV95" s="92"/>
      <c r="YW95" s="92"/>
      <c r="YX95" s="92"/>
      <c r="YY95" s="92"/>
      <c r="YZ95" s="92"/>
      <c r="ZA95" s="92"/>
      <c r="ZB95" s="92"/>
      <c r="ZC95" s="92"/>
      <c r="ZD95" s="92"/>
      <c r="ZE95" s="92"/>
      <c r="ZF95" s="92"/>
      <c r="ZG95" s="92"/>
      <c r="ZH95" s="92"/>
      <c r="ZI95" s="92"/>
      <c r="ZJ95" s="92"/>
      <c r="ZK95" s="92"/>
      <c r="ZL95" s="92"/>
      <c r="ZM95" s="92"/>
      <c r="ZN95" s="92"/>
      <c r="ZO95" s="92"/>
      <c r="ZP95" s="92"/>
      <c r="ZQ95" s="92"/>
      <c r="ZR95" s="92"/>
      <c r="ZS95" s="92"/>
      <c r="ZT95" s="92"/>
      <c r="ZU95" s="92"/>
      <c r="ZV95" s="92"/>
      <c r="ZW95" s="92"/>
      <c r="ZX95" s="92"/>
      <c r="ZY95" s="92"/>
      <c r="ZZ95" s="92"/>
      <c r="AAA95" s="92"/>
      <c r="AAB95" s="92"/>
      <c r="AAC95" s="92"/>
      <c r="AAD95" s="92"/>
      <c r="AAE95" s="92"/>
      <c r="AAF95" s="92"/>
      <c r="AAG95" s="92"/>
      <c r="AAH95" s="92"/>
      <c r="AAI95" s="92"/>
      <c r="AAJ95" s="92"/>
      <c r="AAK95" s="92"/>
      <c r="AAL95" s="92"/>
      <c r="AAM95" s="92"/>
      <c r="AAN95" s="92"/>
      <c r="AAO95" s="92"/>
      <c r="AAP95" s="92"/>
      <c r="AAQ95" s="92"/>
      <c r="AAR95" s="92"/>
      <c r="AAS95" s="92"/>
      <c r="AAT95" s="92"/>
      <c r="AAU95" s="92"/>
      <c r="AAV95" s="92"/>
      <c r="AAW95" s="92"/>
      <c r="AAX95" s="92"/>
      <c r="AAY95" s="92"/>
      <c r="AAZ95" s="92"/>
      <c r="ABA95" s="92"/>
      <c r="ABB95" s="92"/>
      <c r="ABC95" s="92"/>
      <c r="ABD95" s="92"/>
      <c r="ABE95" s="92"/>
      <c r="ABF95" s="92"/>
      <c r="ABG95" s="92"/>
      <c r="ABH95" s="92"/>
      <c r="ABI95" s="92"/>
      <c r="ABJ95" s="92"/>
      <c r="ABK95" s="92"/>
      <c r="ABL95" s="92"/>
      <c r="ABM95" s="92"/>
      <c r="ABN95" s="92"/>
      <c r="ABO95" s="92"/>
      <c r="ABP95" s="92"/>
      <c r="ABQ95" s="92"/>
      <c r="ABR95" s="92"/>
      <c r="ABS95" s="92"/>
      <c r="ABT95" s="92"/>
      <c r="ABU95" s="92"/>
      <c r="ABV95" s="92"/>
      <c r="ABW95" s="92"/>
      <c r="ABX95" s="92"/>
      <c r="ABY95" s="92"/>
      <c r="ABZ95" s="92"/>
      <c r="ACA95" s="92"/>
      <c r="ACB95" s="92"/>
      <c r="ACC95" s="92"/>
      <c r="ACD95" s="92"/>
      <c r="ACE95" s="92"/>
      <c r="ACF95" s="92"/>
      <c r="ACG95" s="92"/>
      <c r="ACH95" s="92"/>
      <c r="ACI95" s="92"/>
      <c r="ACJ95" s="92"/>
      <c r="ACK95" s="92"/>
      <c r="ACL95" s="92"/>
      <c r="ACM95" s="92"/>
      <c r="ACN95" s="92"/>
      <c r="ACO95" s="92"/>
      <c r="ACP95" s="92"/>
      <c r="ACQ95" s="92"/>
      <c r="ACR95" s="92"/>
      <c r="ACS95" s="92"/>
      <c r="ACT95" s="92"/>
      <c r="ACU95" s="92"/>
      <c r="ACV95" s="92"/>
      <c r="ACW95" s="92"/>
      <c r="ACX95" s="92"/>
      <c r="ACY95" s="92"/>
      <c r="ACZ95" s="92"/>
      <c r="ADA95" s="92"/>
      <c r="ADB95" s="92"/>
      <c r="ADC95" s="92"/>
      <c r="ADD95" s="92"/>
      <c r="ADE95" s="92"/>
      <c r="ADF95" s="92"/>
      <c r="ADG95" s="92"/>
      <c r="ADH95" s="92"/>
      <c r="ADI95" s="92"/>
      <c r="ADJ95" s="92"/>
      <c r="ADK95" s="92"/>
      <c r="ADL95" s="92"/>
      <c r="ADM95" s="92"/>
      <c r="ADN95" s="92"/>
      <c r="ADO95" s="92"/>
      <c r="ADP95" s="92"/>
      <c r="ADQ95" s="92"/>
      <c r="ADR95" s="92"/>
      <c r="ADS95" s="92"/>
      <c r="ADT95" s="92"/>
      <c r="ADU95" s="92"/>
      <c r="ADV95" s="92"/>
      <c r="ADW95" s="92"/>
      <c r="ADX95" s="92"/>
      <c r="ADY95" s="92"/>
      <c r="ADZ95" s="92"/>
      <c r="AEA95" s="92"/>
      <c r="AEB95" s="92"/>
      <c r="AEC95" s="92"/>
      <c r="AED95" s="92"/>
      <c r="AEE95" s="92"/>
      <c r="AEF95" s="92"/>
      <c r="AEG95" s="92"/>
      <c r="AEH95" s="92"/>
      <c r="AEI95" s="92"/>
      <c r="AEJ95" s="92"/>
      <c r="AEK95" s="92"/>
      <c r="AEL95" s="92"/>
      <c r="AEM95" s="92"/>
      <c r="AEN95" s="92"/>
      <c r="AEO95" s="92"/>
      <c r="AEP95" s="92"/>
      <c r="AEQ95" s="92"/>
      <c r="AER95" s="92"/>
      <c r="AES95" s="92"/>
      <c r="AET95" s="92"/>
      <c r="AEU95" s="92"/>
      <c r="AEV95" s="92"/>
      <c r="AEW95" s="92"/>
      <c r="AEX95" s="92"/>
      <c r="AEY95" s="92"/>
      <c r="AEZ95" s="92"/>
      <c r="AFA95" s="92"/>
      <c r="AFB95" s="92"/>
      <c r="AFC95" s="92"/>
      <c r="AFD95" s="92"/>
      <c r="AFE95" s="92"/>
      <c r="AFF95" s="92"/>
      <c r="AFG95" s="92"/>
      <c r="AFH95" s="92"/>
      <c r="AFI95" s="92"/>
      <c r="AFJ95" s="92"/>
      <c r="AFK95" s="92"/>
      <c r="AFL95" s="92"/>
      <c r="AFM95" s="92"/>
      <c r="AFN95" s="92"/>
      <c r="AFO95" s="92"/>
      <c r="AFP95" s="92"/>
      <c r="AFQ95" s="92"/>
      <c r="AFR95" s="92"/>
      <c r="AFS95" s="92"/>
      <c r="AFT95" s="92"/>
      <c r="AFU95" s="92"/>
      <c r="AFV95" s="92"/>
      <c r="AFW95" s="92"/>
      <c r="AFX95" s="92"/>
      <c r="AFY95" s="92"/>
      <c r="AFZ95" s="92"/>
      <c r="AGA95" s="92"/>
      <c r="AGB95" s="92"/>
      <c r="AGC95" s="92"/>
      <c r="AGD95" s="92"/>
      <c r="AGE95" s="92"/>
      <c r="AGF95" s="92"/>
      <c r="AGG95" s="92"/>
      <c r="AGH95" s="92"/>
      <c r="AGI95" s="92"/>
      <c r="AGJ95" s="92"/>
      <c r="AGK95" s="92"/>
      <c r="AGL95" s="92"/>
      <c r="AGM95" s="92"/>
      <c r="AGN95" s="92"/>
      <c r="AGO95" s="92"/>
      <c r="AGP95" s="92"/>
      <c r="AGQ95" s="92"/>
      <c r="AGR95" s="92"/>
      <c r="AGS95" s="92"/>
      <c r="AGT95" s="92"/>
      <c r="AGU95" s="92"/>
      <c r="AGV95" s="92"/>
      <c r="AGW95" s="92"/>
      <c r="AGX95" s="92"/>
      <c r="AGY95" s="92"/>
      <c r="AGZ95" s="92"/>
      <c r="AHA95" s="92"/>
      <c r="AHB95" s="92"/>
      <c r="AHC95" s="92"/>
      <c r="AHD95" s="92"/>
      <c r="AHE95" s="92"/>
      <c r="AHF95" s="92"/>
      <c r="AHG95" s="92"/>
      <c r="AHH95" s="92"/>
      <c r="AHI95" s="92"/>
      <c r="AHJ95" s="92"/>
      <c r="AHK95" s="92"/>
      <c r="AHL95" s="92"/>
      <c r="AHM95" s="92"/>
      <c r="AHN95" s="92"/>
      <c r="AHO95" s="92"/>
      <c r="AHP95" s="92"/>
      <c r="AHQ95" s="92"/>
      <c r="AHR95" s="92"/>
      <c r="AHS95" s="92"/>
      <c r="AHT95" s="92"/>
      <c r="AHU95" s="92"/>
      <c r="AHV95" s="92"/>
      <c r="AHW95" s="92"/>
      <c r="AHX95" s="92"/>
      <c r="AHY95" s="92"/>
      <c r="AHZ95" s="92"/>
      <c r="AIA95" s="92"/>
      <c r="AIB95" s="92"/>
      <c r="AIC95" s="92"/>
      <c r="AID95" s="92"/>
      <c r="AIE95" s="92"/>
      <c r="AIF95" s="92"/>
      <c r="AIG95" s="92"/>
      <c r="AIH95" s="92"/>
      <c r="AII95" s="92"/>
      <c r="AIJ95" s="92"/>
      <c r="AIK95" s="92"/>
      <c r="AIL95" s="92"/>
      <c r="AIM95" s="92"/>
      <c r="AIN95" s="92"/>
      <c r="AIO95" s="92"/>
      <c r="AIP95" s="92"/>
      <c r="AIQ95" s="92"/>
      <c r="AIR95" s="92"/>
      <c r="AIS95" s="92"/>
      <c r="AIT95" s="92"/>
      <c r="AIU95" s="92"/>
      <c r="AIV95" s="92"/>
      <c r="AIW95" s="92"/>
      <c r="AIX95" s="92"/>
      <c r="AIY95" s="92"/>
      <c r="AIZ95" s="92"/>
      <c r="AJA95" s="92"/>
      <c r="AJB95" s="92"/>
      <c r="AJC95" s="92"/>
      <c r="AJD95" s="92"/>
      <c r="AJE95" s="92"/>
      <c r="AJF95" s="92"/>
      <c r="AJG95" s="92"/>
      <c r="AJH95" s="92"/>
      <c r="AJI95" s="92"/>
      <c r="AJJ95" s="92"/>
      <c r="AJK95" s="92"/>
      <c r="AJL95" s="92"/>
      <c r="AJM95" s="92"/>
      <c r="AJN95" s="92"/>
      <c r="AJO95" s="92"/>
      <c r="AJP95" s="92"/>
      <c r="AJQ95" s="92"/>
      <c r="AJR95" s="92"/>
      <c r="AJS95" s="92"/>
      <c r="AJT95" s="92"/>
      <c r="AJU95" s="92"/>
      <c r="AJV95" s="92"/>
      <c r="AJW95" s="92"/>
      <c r="AJX95" s="92"/>
      <c r="AJY95" s="92"/>
      <c r="AJZ95" s="92"/>
      <c r="AKA95" s="92"/>
      <c r="AKB95" s="92"/>
      <c r="AKC95" s="92"/>
      <c r="AKD95" s="92"/>
      <c r="AKE95" s="92"/>
      <c r="AKF95" s="92"/>
      <c r="AKG95" s="92"/>
      <c r="AKH95" s="92"/>
      <c r="AKI95" s="92"/>
      <c r="AKJ95" s="92"/>
      <c r="AKK95" s="92"/>
      <c r="AKL95" s="92"/>
      <c r="AKM95" s="92"/>
      <c r="AKN95" s="92"/>
      <c r="AKO95" s="92"/>
      <c r="AKP95" s="92"/>
      <c r="AKQ95" s="92"/>
      <c r="AKR95" s="92"/>
      <c r="AKS95" s="92"/>
      <c r="AKT95" s="92"/>
      <c r="AKU95" s="92"/>
      <c r="AKV95" s="92"/>
      <c r="AKW95" s="92"/>
      <c r="AKX95" s="92"/>
      <c r="AKY95" s="92"/>
      <c r="AKZ95" s="92"/>
      <c r="ALA95" s="92"/>
      <c r="ALB95" s="92"/>
      <c r="ALC95" s="92"/>
      <c r="ALD95" s="92"/>
      <c r="ALE95" s="92"/>
      <c r="ALF95" s="92"/>
      <c r="ALG95" s="92"/>
      <c r="ALH95" s="92"/>
      <c r="ALI95" s="92"/>
      <c r="ALJ95" s="92"/>
      <c r="ALK95" s="92"/>
      <c r="ALL95" s="92"/>
      <c r="ALM95" s="92"/>
      <c r="ALN95" s="92"/>
      <c r="ALO95" s="92"/>
      <c r="ALP95" s="92"/>
      <c r="ALQ95" s="92"/>
      <c r="ALR95" s="92"/>
      <c r="ALS95" s="92"/>
      <c r="ALT95" s="92"/>
      <c r="ALU95" s="92"/>
      <c r="ALV95" s="92"/>
      <c r="ALW95" s="92"/>
      <c r="ALX95" s="92"/>
      <c r="ALY95" s="92"/>
      <c r="ALZ95" s="92"/>
      <c r="AMA95" s="92"/>
      <c r="AMB95" s="92"/>
      <c r="AMC95" s="92"/>
      <c r="AMD95" s="92"/>
      <c r="AME95" s="92"/>
      <c r="AMF95" s="92"/>
      <c r="AMG95" s="92"/>
      <c r="AMH95" s="92"/>
      <c r="AMI95" s="92"/>
      <c r="AMJ95" s="92"/>
      <c r="AMK95" s="92"/>
      <c r="AML95" s="92"/>
      <c r="AMM95" s="92"/>
      <c r="AMN95" s="92"/>
      <c r="AMO95" s="92"/>
      <c r="AMP95" s="92"/>
      <c r="AMQ95" s="92"/>
      <c r="AMR95" s="92"/>
      <c r="AMS95" s="92"/>
      <c r="AMT95" s="92"/>
      <c r="AMU95" s="92"/>
      <c r="AMV95" s="92"/>
      <c r="AMW95" s="92"/>
      <c r="AMX95" s="92"/>
      <c r="AMY95" s="92"/>
      <c r="AMZ95" s="92"/>
      <c r="ANA95" s="92"/>
      <c r="ANB95" s="92"/>
      <c r="ANC95" s="92"/>
      <c r="AND95" s="92"/>
      <c r="ANE95" s="92"/>
      <c r="ANF95" s="92"/>
      <c r="ANG95" s="92"/>
      <c r="ANH95" s="92"/>
      <c r="ANI95" s="92"/>
      <c r="ANJ95" s="92"/>
      <c r="ANK95" s="92"/>
      <c r="ANL95" s="92"/>
      <c r="ANM95" s="92"/>
      <c r="ANN95" s="92"/>
      <c r="ANO95" s="92"/>
      <c r="ANP95" s="92"/>
      <c r="ANQ95" s="92"/>
      <c r="ANR95" s="92"/>
      <c r="ANS95" s="92"/>
      <c r="ANT95" s="92"/>
      <c r="ANU95" s="92"/>
      <c r="ANV95" s="92"/>
      <c r="ANW95" s="92"/>
      <c r="ANX95" s="92"/>
      <c r="ANY95" s="92"/>
      <c r="ANZ95" s="92"/>
      <c r="AOA95" s="92"/>
      <c r="AOB95" s="92"/>
      <c r="AOC95" s="92"/>
      <c r="AOD95" s="92"/>
      <c r="AOE95" s="92"/>
      <c r="AOF95" s="92"/>
      <c r="AOG95" s="92"/>
      <c r="AOH95" s="92"/>
      <c r="AOI95" s="92"/>
      <c r="AOJ95" s="92"/>
      <c r="AOK95" s="92"/>
      <c r="AOL95" s="92"/>
      <c r="AOM95" s="92"/>
      <c r="AON95" s="92"/>
      <c r="AOO95" s="92"/>
      <c r="AOP95" s="92"/>
      <c r="AOQ95" s="92"/>
      <c r="AOR95" s="92"/>
      <c r="AOS95" s="92"/>
      <c r="AOT95" s="92"/>
      <c r="AOU95" s="92"/>
      <c r="AOV95" s="92"/>
      <c r="AOW95" s="92"/>
      <c r="AOX95" s="92"/>
      <c r="AOY95" s="92"/>
      <c r="AOZ95" s="92"/>
      <c r="APA95" s="92"/>
      <c r="APB95" s="92"/>
      <c r="APC95" s="92"/>
      <c r="APD95" s="92"/>
      <c r="APE95" s="92"/>
      <c r="APF95" s="92"/>
      <c r="APG95" s="92"/>
      <c r="APH95" s="92"/>
      <c r="API95" s="92"/>
      <c r="APJ95" s="92"/>
      <c r="APK95" s="92"/>
      <c r="APL95" s="92"/>
      <c r="APM95" s="92"/>
      <c r="APN95" s="92"/>
      <c r="APO95" s="92"/>
      <c r="APP95" s="92"/>
      <c r="APQ95" s="92"/>
      <c r="APR95" s="92"/>
      <c r="APS95" s="92"/>
      <c r="APT95" s="92"/>
      <c r="APU95" s="92"/>
      <c r="APV95" s="92"/>
      <c r="APW95" s="92"/>
      <c r="APX95" s="92"/>
      <c r="APY95" s="92"/>
      <c r="APZ95" s="92"/>
      <c r="AQA95" s="92"/>
      <c r="AQB95" s="92"/>
      <c r="AQC95" s="92"/>
      <c r="AQD95" s="92"/>
      <c r="AQE95" s="92"/>
      <c r="AQF95" s="92"/>
      <c r="AQG95" s="92"/>
      <c r="AQH95" s="92"/>
      <c r="AQI95" s="92"/>
      <c r="AQJ95" s="92"/>
      <c r="AQK95" s="92"/>
      <c r="AQL95" s="92"/>
      <c r="AQM95" s="92"/>
      <c r="AQN95" s="92"/>
      <c r="AQO95" s="92"/>
      <c r="AQP95" s="92"/>
      <c r="AQQ95" s="92"/>
      <c r="AQR95" s="92"/>
      <c r="AQS95" s="92"/>
      <c r="AQT95" s="92"/>
      <c r="AQU95" s="92"/>
      <c r="AQV95" s="92"/>
      <c r="AQW95" s="92"/>
      <c r="AQX95" s="92"/>
      <c r="AQY95" s="92"/>
      <c r="AQZ95" s="92"/>
      <c r="ARA95" s="92"/>
      <c r="ARB95" s="92"/>
      <c r="ARC95" s="92"/>
      <c r="ARD95" s="92"/>
      <c r="ARE95" s="92"/>
      <c r="ARF95" s="92"/>
      <c r="ARG95" s="92"/>
      <c r="ARH95" s="92"/>
      <c r="ARI95" s="92"/>
      <c r="ARJ95" s="92"/>
      <c r="ARK95" s="92"/>
      <c r="ARL95" s="92"/>
      <c r="ARM95" s="92"/>
      <c r="ARN95" s="92"/>
      <c r="ARO95" s="92"/>
      <c r="ARP95" s="92"/>
      <c r="ARQ95" s="92"/>
      <c r="ARR95" s="92"/>
      <c r="ARS95" s="92"/>
      <c r="ART95" s="92"/>
      <c r="ARU95" s="92"/>
      <c r="ARV95" s="92"/>
      <c r="ARW95" s="92"/>
      <c r="ARX95" s="92"/>
      <c r="ARY95" s="92"/>
      <c r="ARZ95" s="92"/>
      <c r="ASA95" s="92"/>
      <c r="ASB95" s="92"/>
      <c r="ASC95" s="92"/>
      <c r="ASD95" s="92"/>
      <c r="ASE95" s="92"/>
      <c r="ASF95" s="92"/>
      <c r="ASG95" s="92"/>
      <c r="ASH95" s="92"/>
      <c r="ASI95" s="92"/>
      <c r="ASJ95" s="92"/>
      <c r="ASK95" s="92"/>
      <c r="ASL95" s="92"/>
      <c r="ASM95" s="92"/>
      <c r="ASN95" s="92"/>
      <c r="ASO95" s="92"/>
      <c r="ASP95" s="92"/>
      <c r="ASQ95" s="92"/>
      <c r="ASR95" s="92"/>
      <c r="ASS95" s="92"/>
      <c r="AST95" s="92"/>
      <c r="ASU95" s="92"/>
      <c r="ASV95" s="92"/>
      <c r="ASW95" s="92"/>
      <c r="ASX95" s="92"/>
      <c r="ASY95" s="92"/>
      <c r="ASZ95" s="92"/>
      <c r="ATA95" s="92"/>
      <c r="ATB95" s="92"/>
      <c r="ATC95" s="92"/>
      <c r="ATD95" s="92"/>
      <c r="ATE95" s="92"/>
      <c r="ATF95" s="92"/>
      <c r="ATG95" s="92"/>
      <c r="ATH95" s="92"/>
      <c r="ATI95" s="92"/>
      <c r="ATJ95" s="92"/>
      <c r="ATK95" s="92"/>
      <c r="ATL95" s="92"/>
      <c r="ATM95" s="92"/>
      <c r="ATN95" s="92"/>
      <c r="ATO95" s="92"/>
      <c r="ATP95" s="92"/>
      <c r="ATQ95" s="92"/>
      <c r="ATR95" s="92"/>
      <c r="ATS95" s="92"/>
      <c r="ATT95" s="92"/>
      <c r="ATU95" s="92"/>
      <c r="ATV95" s="92"/>
      <c r="ATW95" s="92"/>
      <c r="ATX95" s="92"/>
      <c r="ATY95" s="92"/>
      <c r="ATZ95" s="92"/>
      <c r="AUA95" s="92"/>
      <c r="AUB95" s="92"/>
      <c r="AUC95" s="92"/>
      <c r="AUD95" s="92"/>
      <c r="AUE95" s="92"/>
      <c r="AUF95" s="92"/>
      <c r="AUG95" s="92"/>
      <c r="AUH95" s="92"/>
      <c r="AUI95" s="92"/>
      <c r="AUJ95" s="92"/>
      <c r="AUK95" s="92"/>
      <c r="AUL95" s="92"/>
      <c r="AUM95" s="92"/>
      <c r="AUN95" s="92"/>
      <c r="AUO95" s="92"/>
      <c r="AUP95" s="92"/>
      <c r="AUQ95" s="92"/>
      <c r="AUR95" s="92"/>
      <c r="AUS95" s="92"/>
      <c r="AUT95" s="92"/>
      <c r="AUU95" s="92"/>
      <c r="AUV95" s="92"/>
      <c r="AUW95" s="92"/>
      <c r="AUX95" s="92"/>
      <c r="AUY95" s="92"/>
      <c r="AUZ95" s="92"/>
      <c r="AVA95" s="92"/>
      <c r="AVB95" s="92"/>
      <c r="AVC95" s="92"/>
      <c r="AVD95" s="92"/>
      <c r="AVE95" s="92"/>
      <c r="AVF95" s="92"/>
      <c r="AVG95" s="92"/>
      <c r="AVH95" s="92"/>
      <c r="AVI95" s="92"/>
      <c r="AVJ95" s="92"/>
      <c r="AVK95" s="92"/>
      <c r="AVL95" s="92"/>
      <c r="AVM95" s="92"/>
      <c r="AVN95" s="92"/>
      <c r="AVO95" s="92"/>
      <c r="AVP95" s="92"/>
      <c r="AVQ95" s="92"/>
      <c r="AVR95" s="92"/>
      <c r="AVS95" s="92"/>
      <c r="AVT95" s="92"/>
      <c r="AVU95" s="92"/>
      <c r="AVV95" s="92"/>
      <c r="AVW95" s="92"/>
      <c r="AVX95" s="92"/>
      <c r="AVY95" s="92"/>
      <c r="AVZ95" s="92"/>
      <c r="AWA95" s="92"/>
      <c r="AWB95" s="92"/>
      <c r="AWC95" s="92"/>
      <c r="AWD95" s="92"/>
      <c r="AWE95" s="92"/>
      <c r="AWF95" s="92"/>
      <c r="AWG95" s="92"/>
      <c r="AWH95" s="92"/>
      <c r="AWI95" s="92"/>
      <c r="AWJ95" s="92"/>
      <c r="AWK95" s="92"/>
      <c r="AWL95" s="92"/>
      <c r="AWM95" s="92"/>
      <c r="AWN95" s="92"/>
      <c r="AWO95" s="92"/>
      <c r="AWP95" s="92"/>
      <c r="AWQ95" s="92"/>
      <c r="AWR95" s="92"/>
      <c r="AWS95" s="92"/>
      <c r="AWT95" s="92"/>
      <c r="AWU95" s="92"/>
      <c r="AWV95" s="92"/>
      <c r="AWW95" s="92"/>
      <c r="AWX95" s="92"/>
      <c r="AWY95" s="92"/>
      <c r="AWZ95" s="92"/>
      <c r="AXA95" s="92"/>
      <c r="AXB95" s="92"/>
      <c r="AXC95" s="92"/>
      <c r="AXD95" s="92"/>
      <c r="AXE95" s="92"/>
      <c r="AXF95" s="92"/>
      <c r="AXG95" s="92"/>
      <c r="AXH95" s="92"/>
      <c r="AXI95" s="92"/>
      <c r="AXJ95" s="92"/>
      <c r="AXK95" s="92"/>
      <c r="AXL95" s="92"/>
      <c r="AXM95" s="92"/>
      <c r="AXN95" s="92"/>
      <c r="AXO95" s="92"/>
      <c r="AXP95" s="92"/>
      <c r="AXQ95" s="92"/>
      <c r="AXR95" s="92"/>
      <c r="AXS95" s="92"/>
      <c r="AXT95" s="92"/>
      <c r="AXU95" s="92"/>
      <c r="AXV95" s="92"/>
      <c r="AXW95" s="92"/>
      <c r="AXX95" s="92"/>
      <c r="AXY95" s="92"/>
      <c r="AXZ95" s="92"/>
      <c r="AYA95" s="92"/>
      <c r="AYB95" s="92"/>
      <c r="AYC95" s="92"/>
      <c r="AYD95" s="92"/>
      <c r="AYE95" s="92"/>
      <c r="AYF95" s="92"/>
      <c r="AYG95" s="92"/>
      <c r="AYH95" s="92"/>
      <c r="AYI95" s="92"/>
      <c r="AYJ95" s="92"/>
      <c r="AYK95" s="92"/>
      <c r="AYL95" s="92"/>
      <c r="AYM95" s="92"/>
      <c r="AYN95" s="92"/>
      <c r="AYO95" s="92"/>
      <c r="AYP95" s="92"/>
      <c r="AYQ95" s="92"/>
      <c r="AYR95" s="92"/>
      <c r="AYS95" s="92"/>
      <c r="AYT95" s="92"/>
      <c r="AYU95" s="92"/>
      <c r="AYV95" s="92"/>
      <c r="AYW95" s="92"/>
      <c r="AYX95" s="92"/>
      <c r="AYY95" s="92"/>
      <c r="AYZ95" s="92"/>
      <c r="AZA95" s="92"/>
      <c r="AZB95" s="92"/>
      <c r="AZC95" s="92"/>
      <c r="AZD95" s="92"/>
      <c r="AZE95" s="92"/>
      <c r="AZF95" s="92"/>
      <c r="AZG95" s="92"/>
      <c r="AZH95" s="92"/>
      <c r="AZI95" s="92"/>
      <c r="AZJ95" s="92"/>
      <c r="AZK95" s="92"/>
      <c r="AZL95" s="92"/>
      <c r="AZM95" s="92"/>
      <c r="AZN95" s="92"/>
      <c r="AZO95" s="92"/>
      <c r="AZP95" s="92"/>
      <c r="AZQ95" s="92"/>
      <c r="AZR95" s="92"/>
      <c r="AZS95" s="92"/>
      <c r="AZT95" s="92"/>
      <c r="AZU95" s="92"/>
      <c r="AZV95" s="92"/>
      <c r="AZW95" s="92"/>
      <c r="AZX95" s="92"/>
      <c r="AZY95" s="92"/>
      <c r="AZZ95" s="92"/>
      <c r="BAA95" s="92"/>
      <c r="BAB95" s="92"/>
      <c r="BAC95" s="92"/>
      <c r="BAD95" s="92"/>
      <c r="BAE95" s="92"/>
      <c r="BAF95" s="92"/>
      <c r="BAG95" s="92"/>
      <c r="BAH95" s="92"/>
      <c r="BAI95" s="92"/>
      <c r="BAJ95" s="92"/>
      <c r="BAK95" s="92"/>
      <c r="BAL95" s="92"/>
      <c r="BAM95" s="92"/>
      <c r="BAN95" s="92"/>
      <c r="BAO95" s="92"/>
      <c r="BAP95" s="92"/>
      <c r="BAQ95" s="92"/>
      <c r="BAR95" s="92"/>
      <c r="BAS95" s="92"/>
      <c r="BAT95" s="92"/>
      <c r="BAU95" s="92"/>
      <c r="BAV95" s="92"/>
      <c r="BAW95" s="92"/>
      <c r="BAX95" s="92"/>
      <c r="BAY95" s="92"/>
      <c r="BAZ95" s="92"/>
      <c r="BBA95" s="92"/>
      <c r="BBB95" s="92"/>
      <c r="BBC95" s="92"/>
      <c r="BBD95" s="92"/>
      <c r="BBE95" s="92"/>
      <c r="BBF95" s="92"/>
      <c r="BBG95" s="92"/>
      <c r="BBH95" s="92"/>
      <c r="BBI95" s="92"/>
      <c r="BBJ95" s="92"/>
      <c r="BBK95" s="92"/>
      <c r="BBL95" s="92"/>
      <c r="BBM95" s="92"/>
      <c r="BBN95" s="92"/>
      <c r="BBO95" s="92"/>
      <c r="BBP95" s="92"/>
      <c r="BBQ95" s="92"/>
      <c r="BBR95" s="92"/>
      <c r="BBS95" s="92"/>
      <c r="BBT95" s="92"/>
      <c r="BBU95" s="92"/>
      <c r="BBV95" s="92"/>
      <c r="BBW95" s="92"/>
      <c r="BBX95" s="92"/>
      <c r="BBY95" s="92"/>
      <c r="BBZ95" s="92"/>
      <c r="BCA95" s="92"/>
      <c r="BCB95" s="92"/>
      <c r="BCC95" s="92"/>
      <c r="BCD95" s="92"/>
      <c r="BCE95" s="92"/>
      <c r="BCF95" s="92"/>
      <c r="BCG95" s="92"/>
      <c r="BCH95" s="92"/>
      <c r="BCI95" s="92"/>
      <c r="BCJ95" s="92"/>
      <c r="BCK95" s="92"/>
      <c r="BCL95" s="92"/>
      <c r="BCM95" s="92"/>
      <c r="BCN95" s="92"/>
      <c r="BCO95" s="92"/>
      <c r="BCP95" s="92"/>
      <c r="BCQ95" s="92"/>
      <c r="BCR95" s="92"/>
      <c r="BCS95" s="92"/>
      <c r="BCT95" s="92"/>
      <c r="BCU95" s="92"/>
      <c r="BCV95" s="92"/>
      <c r="BCW95" s="92"/>
      <c r="BCX95" s="92"/>
      <c r="BCY95" s="92"/>
      <c r="BCZ95" s="92"/>
      <c r="BDA95" s="92"/>
      <c r="BDB95" s="92"/>
      <c r="BDC95" s="92"/>
      <c r="BDD95" s="92"/>
      <c r="BDE95" s="92"/>
      <c r="BDF95" s="92"/>
      <c r="BDG95" s="92"/>
      <c r="BDH95" s="92"/>
      <c r="BDI95" s="92"/>
      <c r="BDJ95" s="92"/>
      <c r="BDK95" s="92"/>
      <c r="BDL95" s="92"/>
      <c r="BDM95" s="92"/>
      <c r="BDN95" s="92"/>
      <c r="BDO95" s="92"/>
      <c r="BDP95" s="92"/>
      <c r="BDQ95" s="92"/>
      <c r="BDR95" s="92"/>
      <c r="BDS95" s="92"/>
      <c r="BDT95" s="92"/>
      <c r="BDU95" s="92"/>
      <c r="BDV95" s="92"/>
      <c r="BDW95" s="92"/>
      <c r="BDX95" s="92"/>
      <c r="BDY95" s="92"/>
      <c r="BDZ95" s="92"/>
      <c r="BEA95" s="92"/>
      <c r="BEB95" s="92"/>
      <c r="BEC95" s="92"/>
      <c r="BED95" s="92"/>
      <c r="BEE95" s="92"/>
      <c r="BEF95" s="92"/>
      <c r="BEG95" s="92"/>
      <c r="BEH95" s="92"/>
      <c r="BEI95" s="92"/>
      <c r="BEJ95" s="92"/>
      <c r="BEK95" s="92"/>
      <c r="BEL95" s="92"/>
      <c r="BEM95" s="92"/>
      <c r="BEN95" s="92"/>
      <c r="BEO95" s="92"/>
      <c r="BEP95" s="92"/>
      <c r="BEQ95" s="92"/>
      <c r="BER95" s="92"/>
      <c r="BES95" s="92"/>
      <c r="BET95" s="92"/>
      <c r="BEU95" s="92"/>
      <c r="BEV95" s="92"/>
      <c r="BEW95" s="92"/>
      <c r="BEX95" s="92"/>
      <c r="BEY95" s="92"/>
      <c r="BEZ95" s="92"/>
      <c r="BFA95" s="92"/>
      <c r="BFB95" s="92"/>
      <c r="BFC95" s="92"/>
      <c r="BFD95" s="92"/>
      <c r="BFE95" s="92"/>
      <c r="BFF95" s="92"/>
      <c r="BFG95" s="92"/>
      <c r="BFH95" s="92"/>
      <c r="BFI95" s="92"/>
      <c r="BFJ95" s="92"/>
      <c r="BFK95" s="92"/>
      <c r="BFL95" s="92"/>
      <c r="BFM95" s="92"/>
      <c r="BFN95" s="92"/>
      <c r="BFO95" s="92"/>
      <c r="BFP95" s="92"/>
      <c r="BFQ95" s="92"/>
      <c r="BFR95" s="92"/>
      <c r="BFS95" s="92"/>
      <c r="BFT95" s="92"/>
      <c r="BFU95" s="92"/>
      <c r="BFV95" s="92"/>
      <c r="BFW95" s="92"/>
      <c r="BFX95" s="92"/>
      <c r="BFY95" s="92"/>
      <c r="BFZ95" s="92"/>
      <c r="BGA95" s="92"/>
      <c r="BGB95" s="92"/>
      <c r="BGC95" s="92"/>
      <c r="BGD95" s="92"/>
      <c r="BGE95" s="92"/>
      <c r="BGF95" s="92"/>
      <c r="BGG95" s="92"/>
      <c r="BGH95" s="92"/>
      <c r="BGI95" s="92"/>
      <c r="BGJ95" s="92"/>
      <c r="BGK95" s="92"/>
      <c r="BGL95" s="92"/>
      <c r="BGM95" s="92"/>
      <c r="BGN95" s="92"/>
      <c r="BGO95" s="92"/>
      <c r="BGP95" s="92"/>
      <c r="BGQ95" s="92"/>
      <c r="BGR95" s="92"/>
      <c r="BGS95" s="92"/>
      <c r="BGT95" s="92"/>
      <c r="BGU95" s="92"/>
      <c r="BGV95" s="92"/>
      <c r="BGW95" s="92"/>
      <c r="BGX95" s="92"/>
      <c r="BGY95" s="92"/>
      <c r="BGZ95" s="92"/>
      <c r="BHA95" s="92"/>
      <c r="BHB95" s="92"/>
      <c r="BHC95" s="92"/>
      <c r="BHD95" s="92"/>
      <c r="BHE95" s="92"/>
      <c r="BHF95" s="92"/>
      <c r="BHG95" s="92"/>
      <c r="BHH95" s="92"/>
      <c r="BHI95" s="92"/>
      <c r="BHJ95" s="92"/>
      <c r="BHK95" s="92"/>
      <c r="BHL95" s="92"/>
      <c r="BHM95" s="92"/>
      <c r="BHN95" s="92"/>
      <c r="BHO95" s="92"/>
      <c r="BHP95" s="92"/>
      <c r="BHQ95" s="92"/>
      <c r="BHR95" s="92"/>
      <c r="BHS95" s="92"/>
      <c r="BHT95" s="92"/>
      <c r="BHU95" s="92"/>
      <c r="BHV95" s="92"/>
      <c r="BHW95" s="92"/>
      <c r="BHX95" s="92"/>
      <c r="BHY95" s="92"/>
      <c r="BHZ95" s="92"/>
      <c r="BIA95" s="92"/>
      <c r="BIB95" s="92"/>
      <c r="BIC95" s="92"/>
      <c r="BID95" s="92"/>
      <c r="BIE95" s="92"/>
      <c r="BIF95" s="92"/>
      <c r="BIG95" s="92"/>
      <c r="BIH95" s="92"/>
      <c r="BII95" s="92"/>
      <c r="BIJ95" s="92"/>
      <c r="BIK95" s="92"/>
      <c r="BIL95" s="92"/>
      <c r="BIM95" s="92"/>
      <c r="BIN95" s="92"/>
      <c r="BIO95" s="92"/>
      <c r="BIP95" s="92"/>
      <c r="BIQ95" s="92"/>
      <c r="BIR95" s="92"/>
      <c r="BIS95" s="92"/>
      <c r="BIT95" s="92"/>
      <c r="BIU95" s="92"/>
      <c r="BIV95" s="92"/>
      <c r="BIW95" s="92"/>
      <c r="BIX95" s="92"/>
      <c r="BIY95" s="92"/>
      <c r="BIZ95" s="92"/>
      <c r="BJA95" s="92"/>
      <c r="BJB95" s="92"/>
      <c r="BJC95" s="92"/>
      <c r="BJD95" s="92"/>
      <c r="BJE95" s="92"/>
      <c r="BJF95" s="92"/>
      <c r="BJG95" s="92"/>
      <c r="BJH95" s="92"/>
      <c r="BJI95" s="92"/>
      <c r="BJJ95" s="92"/>
      <c r="BJK95" s="92"/>
      <c r="BJL95" s="92"/>
      <c r="BJM95" s="92"/>
      <c r="BJN95" s="92"/>
      <c r="BJO95" s="92"/>
      <c r="BJP95" s="92"/>
      <c r="BJQ95" s="92"/>
      <c r="BJR95" s="92"/>
      <c r="BJS95" s="92"/>
      <c r="BJT95" s="92"/>
      <c r="BJU95" s="92"/>
      <c r="BJV95" s="92"/>
      <c r="BJW95" s="92"/>
      <c r="BJX95" s="92"/>
      <c r="BJY95" s="92"/>
      <c r="BJZ95" s="92"/>
      <c r="BKA95" s="92"/>
      <c r="BKB95" s="92"/>
      <c r="BKC95" s="92"/>
      <c r="BKD95" s="92"/>
      <c r="BKE95" s="92"/>
      <c r="BKF95" s="92"/>
      <c r="BKG95" s="92"/>
      <c r="BKH95" s="92"/>
      <c r="BKI95" s="92"/>
      <c r="BKJ95" s="92"/>
      <c r="BKK95" s="92"/>
      <c r="BKL95" s="92"/>
      <c r="BKM95" s="92"/>
      <c r="BKN95" s="92"/>
      <c r="BKO95" s="92"/>
      <c r="BKP95" s="92"/>
      <c r="BKQ95" s="92"/>
      <c r="BKR95" s="92"/>
      <c r="BKS95" s="92"/>
      <c r="BKT95" s="92"/>
      <c r="BKU95" s="92"/>
      <c r="BKV95" s="92"/>
      <c r="BKW95" s="92"/>
      <c r="BKX95" s="92"/>
      <c r="BKY95" s="92"/>
      <c r="BKZ95" s="92"/>
      <c r="BLA95" s="92"/>
      <c r="BLB95" s="92"/>
      <c r="BLC95" s="92"/>
      <c r="BLD95" s="92"/>
      <c r="BLE95" s="92"/>
      <c r="BLF95" s="92"/>
      <c r="BLG95" s="92"/>
      <c r="BLH95" s="92"/>
      <c r="BLI95" s="92"/>
      <c r="BLJ95" s="92"/>
      <c r="BLK95" s="92"/>
      <c r="BLL95" s="92"/>
      <c r="BLM95" s="92"/>
      <c r="BLN95" s="92"/>
      <c r="BLO95" s="92"/>
      <c r="BLP95" s="92"/>
      <c r="BLQ95" s="92"/>
      <c r="BLR95" s="92"/>
      <c r="BLS95" s="92"/>
      <c r="BLT95" s="92"/>
      <c r="BLU95" s="92"/>
      <c r="BLV95" s="92"/>
      <c r="BLW95" s="92"/>
      <c r="BLX95" s="92"/>
      <c r="BLY95" s="92"/>
      <c r="BLZ95" s="92"/>
      <c r="BMA95" s="92"/>
      <c r="BMB95" s="92"/>
      <c r="BMC95" s="92"/>
      <c r="BMD95" s="92"/>
      <c r="BME95" s="92"/>
      <c r="BMF95" s="92"/>
      <c r="BMG95" s="92"/>
      <c r="BMH95" s="92"/>
      <c r="BMI95" s="92"/>
      <c r="BMJ95" s="92"/>
      <c r="BMK95" s="92"/>
      <c r="BML95" s="92"/>
      <c r="BMM95" s="92"/>
      <c r="BMN95" s="92"/>
      <c r="BMO95" s="92"/>
      <c r="BMP95" s="92"/>
      <c r="BMQ95" s="92"/>
      <c r="BMR95" s="92"/>
      <c r="BMS95" s="92"/>
      <c r="BMT95" s="92"/>
      <c r="BMU95" s="92"/>
      <c r="BMV95" s="92"/>
      <c r="BMW95" s="92"/>
      <c r="BMX95" s="92"/>
      <c r="BMY95" s="92"/>
      <c r="BMZ95" s="92"/>
      <c r="BNA95" s="92"/>
      <c r="BNB95" s="92"/>
      <c r="BNC95" s="92"/>
      <c r="BND95" s="92"/>
      <c r="BNE95" s="92"/>
      <c r="BNF95" s="92"/>
      <c r="BNG95" s="92"/>
      <c r="BNH95" s="92"/>
      <c r="BNI95" s="92"/>
      <c r="BNJ95" s="92"/>
      <c r="BNK95" s="92"/>
      <c r="BNL95" s="92"/>
      <c r="BNM95" s="92"/>
      <c r="BNN95" s="92"/>
      <c r="BNO95" s="92"/>
      <c r="BNP95" s="92"/>
      <c r="BNQ95" s="92"/>
      <c r="BNR95" s="92"/>
      <c r="BNS95" s="92"/>
      <c r="BNT95" s="92"/>
      <c r="BNU95" s="92"/>
      <c r="BNV95" s="92"/>
      <c r="BNW95" s="92"/>
      <c r="BNX95" s="92"/>
      <c r="BNY95" s="92"/>
      <c r="BNZ95" s="92"/>
      <c r="BOA95" s="92"/>
      <c r="BOB95" s="92"/>
      <c r="BOC95" s="92"/>
      <c r="BOD95" s="92"/>
      <c r="BOE95" s="92"/>
      <c r="BOF95" s="92"/>
      <c r="BOG95" s="92"/>
      <c r="BOH95" s="92"/>
      <c r="BOI95" s="92"/>
      <c r="BOJ95" s="92"/>
      <c r="BOK95" s="92"/>
      <c r="BOL95" s="92"/>
      <c r="BOM95" s="92"/>
      <c r="BON95" s="92"/>
      <c r="BOO95" s="92"/>
      <c r="BOP95" s="92"/>
      <c r="BOQ95" s="92"/>
      <c r="BOR95" s="92"/>
      <c r="BOS95" s="92"/>
      <c r="BOT95" s="92"/>
      <c r="BOU95" s="92"/>
      <c r="BOV95" s="92"/>
      <c r="BOW95" s="92"/>
      <c r="BOX95" s="92"/>
      <c r="BOY95" s="92"/>
      <c r="BOZ95" s="92"/>
      <c r="BPA95" s="92"/>
      <c r="BPB95" s="92"/>
      <c r="BPC95" s="92"/>
      <c r="BPD95" s="92"/>
      <c r="BPE95" s="92"/>
      <c r="BPF95" s="92"/>
      <c r="BPG95" s="92"/>
      <c r="BPH95" s="92"/>
      <c r="BPI95" s="92"/>
      <c r="BPJ95" s="92"/>
      <c r="BPK95" s="92"/>
      <c r="BPL95" s="92"/>
      <c r="BPM95" s="92"/>
      <c r="BPN95" s="92"/>
      <c r="BPO95" s="92"/>
      <c r="BPP95" s="92"/>
      <c r="BPQ95" s="92"/>
      <c r="BPR95" s="92"/>
      <c r="BPS95" s="92"/>
      <c r="BPT95" s="92"/>
      <c r="BPU95" s="92"/>
      <c r="BPV95" s="92"/>
      <c r="BPW95" s="92"/>
      <c r="BPX95" s="92"/>
      <c r="BPY95" s="92"/>
      <c r="BPZ95" s="92"/>
      <c r="BQA95" s="92"/>
      <c r="BQB95" s="92"/>
      <c r="BQC95" s="92"/>
      <c r="BQD95" s="92"/>
      <c r="BQE95" s="92"/>
      <c r="BQF95" s="92"/>
      <c r="BQG95" s="92"/>
      <c r="BQH95" s="92"/>
      <c r="BQI95" s="92"/>
      <c r="BQJ95" s="92"/>
      <c r="BQK95" s="92"/>
      <c r="BQL95" s="92"/>
      <c r="BQM95" s="92"/>
      <c r="BQN95" s="92"/>
      <c r="BQO95" s="92"/>
      <c r="BQP95" s="92"/>
      <c r="BQQ95" s="92"/>
      <c r="BQR95" s="92"/>
      <c r="BQS95" s="92"/>
      <c r="BQT95" s="92"/>
      <c r="BQU95" s="92"/>
      <c r="BQV95" s="92"/>
      <c r="BQW95" s="92"/>
      <c r="BQX95" s="92"/>
      <c r="BQY95" s="92"/>
      <c r="BQZ95" s="92"/>
      <c r="BRA95" s="92"/>
      <c r="BRB95" s="92"/>
      <c r="BRC95" s="92"/>
      <c r="BRD95" s="92"/>
      <c r="BRE95" s="92"/>
      <c r="BRF95" s="92"/>
      <c r="BRG95" s="92"/>
      <c r="BRH95" s="92"/>
      <c r="BRI95" s="92"/>
      <c r="BRJ95" s="92"/>
      <c r="BRK95" s="92"/>
      <c r="BRL95" s="92"/>
      <c r="BRM95" s="92"/>
      <c r="BRN95" s="92"/>
      <c r="BRO95" s="92"/>
      <c r="BRP95" s="92"/>
      <c r="BRQ95" s="92"/>
      <c r="BRR95" s="92"/>
      <c r="BRS95" s="92"/>
      <c r="BRT95" s="92"/>
      <c r="BRU95" s="92"/>
      <c r="BRV95" s="92"/>
      <c r="BRW95" s="92"/>
      <c r="BRX95" s="92"/>
      <c r="BRY95" s="92"/>
      <c r="BRZ95" s="92"/>
      <c r="BSA95" s="92"/>
      <c r="BSB95" s="92"/>
      <c r="BSC95" s="92"/>
      <c r="BSD95" s="92"/>
      <c r="BSE95" s="92"/>
      <c r="BSF95" s="92"/>
      <c r="BSG95" s="92"/>
      <c r="BSH95" s="92"/>
      <c r="BSI95" s="92"/>
      <c r="BSJ95" s="92"/>
      <c r="BSK95" s="92"/>
      <c r="BSL95" s="92"/>
      <c r="BSM95" s="92"/>
      <c r="BSN95" s="92"/>
      <c r="BSO95" s="92"/>
      <c r="BSP95" s="92"/>
      <c r="BSQ95" s="92"/>
      <c r="BSR95" s="92"/>
      <c r="BSS95" s="92"/>
      <c r="BST95" s="92"/>
      <c r="BSU95" s="92"/>
      <c r="BSV95" s="92"/>
      <c r="BSW95" s="92"/>
      <c r="BSX95" s="92"/>
      <c r="BSY95" s="92"/>
      <c r="BSZ95" s="92"/>
      <c r="BTA95" s="92"/>
      <c r="BTB95" s="92"/>
      <c r="BTC95" s="92"/>
      <c r="BTD95" s="92"/>
      <c r="BTE95" s="92"/>
      <c r="BTF95" s="92"/>
      <c r="BTG95" s="92"/>
      <c r="BTH95" s="92"/>
      <c r="BTI95" s="92"/>
      <c r="BTJ95" s="92"/>
      <c r="BTK95" s="92"/>
      <c r="BTL95" s="92"/>
      <c r="BTM95" s="92"/>
      <c r="BTN95" s="92"/>
      <c r="BTO95" s="92"/>
      <c r="BTP95" s="92"/>
      <c r="BTQ95" s="92"/>
      <c r="BTR95" s="92"/>
      <c r="BTS95" s="92"/>
      <c r="BTT95" s="92"/>
      <c r="BTU95" s="92"/>
      <c r="BTV95" s="92"/>
      <c r="BTW95" s="92"/>
      <c r="BTX95" s="92"/>
      <c r="BTY95" s="92"/>
      <c r="BTZ95" s="92"/>
      <c r="BUA95" s="92"/>
      <c r="BUB95" s="92"/>
      <c r="BUC95" s="92"/>
      <c r="BUD95" s="92"/>
      <c r="BUE95" s="92"/>
      <c r="BUF95" s="92"/>
      <c r="BUG95" s="92"/>
      <c r="BUH95" s="92"/>
      <c r="BUI95" s="92"/>
      <c r="BUJ95" s="92"/>
      <c r="BUK95" s="92"/>
      <c r="BUL95" s="92"/>
      <c r="BUM95" s="92"/>
      <c r="BUN95" s="92"/>
      <c r="BUO95" s="92"/>
      <c r="BUP95" s="92"/>
      <c r="BUQ95" s="92"/>
      <c r="BUR95" s="92"/>
      <c r="BUS95" s="92"/>
      <c r="BUT95" s="92"/>
      <c r="BUU95" s="92"/>
      <c r="BUV95" s="92"/>
      <c r="BUW95" s="92"/>
      <c r="BUX95" s="92"/>
      <c r="BUY95" s="92"/>
      <c r="BUZ95" s="92"/>
      <c r="BVA95" s="92"/>
      <c r="BVB95" s="92"/>
      <c r="BVC95" s="92"/>
      <c r="BVD95" s="92"/>
      <c r="BVE95" s="92"/>
      <c r="BVF95" s="92"/>
      <c r="BVG95" s="92"/>
      <c r="BVH95" s="92"/>
      <c r="BVI95" s="92"/>
      <c r="BVJ95" s="92"/>
      <c r="BVK95" s="92"/>
      <c r="BVL95" s="92"/>
      <c r="BVM95" s="92"/>
      <c r="BVN95" s="92"/>
      <c r="BVO95" s="92"/>
      <c r="BVP95" s="92"/>
      <c r="BVQ95" s="92"/>
      <c r="BVR95" s="92"/>
      <c r="BVS95" s="92"/>
      <c r="BVT95" s="92"/>
      <c r="BVU95" s="92"/>
      <c r="BVV95" s="92"/>
      <c r="BVW95" s="92"/>
      <c r="BVX95" s="92"/>
      <c r="BVY95" s="92"/>
      <c r="BVZ95" s="92"/>
      <c r="BWA95" s="92"/>
      <c r="BWB95" s="92"/>
      <c r="BWC95" s="92"/>
      <c r="BWD95" s="92"/>
      <c r="BWE95" s="92"/>
      <c r="BWF95" s="92"/>
      <c r="BWG95" s="92"/>
      <c r="BWH95" s="92"/>
      <c r="BWI95" s="92"/>
      <c r="BWJ95" s="92"/>
      <c r="BWK95" s="92"/>
      <c r="BWL95" s="92"/>
      <c r="BWM95" s="92"/>
      <c r="BWN95" s="92"/>
      <c r="BWO95" s="92"/>
      <c r="BWP95" s="92"/>
      <c r="BWQ95" s="92"/>
      <c r="BWR95" s="92"/>
      <c r="BWS95" s="92"/>
      <c r="BWT95" s="92"/>
      <c r="BWU95" s="92"/>
      <c r="BWV95" s="92"/>
      <c r="BWW95" s="92"/>
      <c r="BWX95" s="92"/>
      <c r="BWY95" s="92"/>
      <c r="BWZ95" s="92"/>
      <c r="BXA95" s="92"/>
      <c r="BXB95" s="92"/>
      <c r="BXC95" s="92"/>
      <c r="BXD95" s="92"/>
      <c r="BXE95" s="92"/>
      <c r="BXF95" s="92"/>
      <c r="BXG95" s="92"/>
      <c r="BXH95" s="92"/>
      <c r="BXI95" s="92"/>
      <c r="BXJ95" s="92"/>
      <c r="BXK95" s="92"/>
      <c r="BXL95" s="92"/>
      <c r="BXM95" s="92"/>
      <c r="BXN95" s="92"/>
      <c r="BXO95" s="92"/>
      <c r="BXP95" s="92"/>
      <c r="BXQ95" s="92"/>
      <c r="BXR95" s="92"/>
      <c r="BXS95" s="92"/>
      <c r="BXT95" s="92"/>
      <c r="BXU95" s="92"/>
      <c r="BXV95" s="92"/>
      <c r="BXW95" s="92"/>
      <c r="BXX95" s="92"/>
      <c r="BXY95" s="92"/>
      <c r="BXZ95" s="92"/>
      <c r="BYA95" s="92"/>
      <c r="BYB95" s="92"/>
      <c r="BYC95" s="92"/>
      <c r="BYD95" s="92"/>
      <c r="BYE95" s="92"/>
      <c r="BYF95" s="92"/>
      <c r="BYG95" s="92"/>
      <c r="BYH95" s="92"/>
      <c r="BYI95" s="92"/>
      <c r="BYJ95" s="92"/>
      <c r="BYK95" s="92"/>
      <c r="BYL95" s="92"/>
      <c r="BYM95" s="92"/>
      <c r="BYN95" s="92"/>
      <c r="BYO95" s="92"/>
      <c r="BYP95" s="92"/>
      <c r="BYQ95" s="92"/>
      <c r="BYR95" s="92"/>
      <c r="BYS95" s="92"/>
      <c r="BYT95" s="92"/>
      <c r="BYU95" s="92"/>
      <c r="BYV95" s="92"/>
      <c r="BYW95" s="92"/>
      <c r="BYX95" s="92"/>
      <c r="BYY95" s="92"/>
      <c r="BYZ95" s="92"/>
      <c r="BZA95" s="92"/>
      <c r="BZB95" s="92"/>
      <c r="BZC95" s="92"/>
      <c r="BZD95" s="92"/>
      <c r="BZE95" s="92"/>
      <c r="BZF95" s="92"/>
      <c r="BZG95" s="92"/>
      <c r="BZH95" s="92"/>
      <c r="BZI95" s="92"/>
      <c r="BZJ95" s="92"/>
      <c r="BZK95" s="92"/>
      <c r="BZL95" s="92"/>
      <c r="BZM95" s="92"/>
      <c r="BZN95" s="92"/>
      <c r="BZO95" s="92"/>
      <c r="BZP95" s="92"/>
      <c r="BZQ95" s="92"/>
      <c r="BZR95" s="92"/>
      <c r="BZS95" s="92"/>
      <c r="BZT95" s="92"/>
      <c r="BZU95" s="92"/>
      <c r="BZV95" s="92"/>
      <c r="BZW95" s="92"/>
      <c r="BZX95" s="92"/>
      <c r="BZY95" s="92"/>
      <c r="BZZ95" s="92"/>
      <c r="CAA95" s="92"/>
      <c r="CAB95" s="92"/>
      <c r="CAC95" s="92"/>
      <c r="CAD95" s="92"/>
      <c r="CAE95" s="92"/>
      <c r="CAF95" s="92"/>
      <c r="CAG95" s="92"/>
      <c r="CAH95" s="92"/>
      <c r="CAI95" s="92"/>
      <c r="CAJ95" s="92"/>
      <c r="CAK95" s="92"/>
      <c r="CAL95" s="92"/>
      <c r="CAM95" s="92"/>
      <c r="CAN95" s="92"/>
      <c r="CAO95" s="92"/>
      <c r="CAP95" s="92"/>
      <c r="CAQ95" s="92"/>
      <c r="CAR95" s="92"/>
      <c r="CAS95" s="92"/>
      <c r="CAT95" s="92"/>
      <c r="CAU95" s="92"/>
      <c r="CAV95" s="92"/>
      <c r="CAW95" s="92"/>
      <c r="CAX95" s="92"/>
      <c r="CAY95" s="92"/>
      <c r="CAZ95" s="92"/>
      <c r="CBA95" s="92"/>
      <c r="CBB95" s="92"/>
      <c r="CBC95" s="92"/>
      <c r="CBD95" s="92"/>
      <c r="CBE95" s="92"/>
      <c r="CBF95" s="92"/>
      <c r="CBG95" s="92"/>
      <c r="CBH95" s="92"/>
      <c r="CBI95" s="92"/>
      <c r="CBJ95" s="92"/>
      <c r="CBK95" s="92"/>
      <c r="CBL95" s="92"/>
      <c r="CBM95" s="92"/>
      <c r="CBN95" s="92"/>
      <c r="CBO95" s="92"/>
      <c r="CBP95" s="92"/>
      <c r="CBQ95" s="92"/>
      <c r="CBR95" s="92"/>
      <c r="CBS95" s="92"/>
      <c r="CBT95" s="92"/>
      <c r="CBU95" s="92"/>
      <c r="CBV95" s="92"/>
      <c r="CBW95" s="92"/>
      <c r="CBX95" s="92"/>
      <c r="CBY95" s="92"/>
      <c r="CBZ95" s="92"/>
      <c r="CCA95" s="92"/>
      <c r="CCB95" s="92"/>
      <c r="CCC95" s="92"/>
      <c r="CCD95" s="92"/>
      <c r="CCE95" s="92"/>
      <c r="CCF95" s="92"/>
      <c r="CCG95" s="92"/>
      <c r="CCH95" s="92"/>
      <c r="CCI95" s="92"/>
      <c r="CCJ95" s="92"/>
      <c r="CCK95" s="92"/>
      <c r="CCL95" s="92"/>
      <c r="CCM95" s="92"/>
      <c r="CCN95" s="92"/>
      <c r="CCO95" s="92"/>
      <c r="CCP95" s="92"/>
      <c r="CCQ95" s="92"/>
      <c r="CCR95" s="92"/>
      <c r="CCS95" s="92"/>
      <c r="CCT95" s="92"/>
      <c r="CCU95" s="92"/>
      <c r="CCV95" s="92"/>
      <c r="CCW95" s="92"/>
      <c r="CCX95" s="92"/>
      <c r="CCY95" s="92"/>
      <c r="CCZ95" s="92"/>
      <c r="CDA95" s="92"/>
      <c r="CDB95" s="92"/>
      <c r="CDC95" s="92"/>
      <c r="CDD95" s="92"/>
      <c r="CDE95" s="92"/>
      <c r="CDF95" s="92"/>
      <c r="CDG95" s="92"/>
      <c r="CDH95" s="92"/>
      <c r="CDI95" s="92"/>
      <c r="CDJ95" s="92"/>
      <c r="CDK95" s="92"/>
      <c r="CDL95" s="92"/>
      <c r="CDM95" s="92"/>
      <c r="CDN95" s="92"/>
      <c r="CDO95" s="92"/>
      <c r="CDP95" s="92"/>
      <c r="CDQ95" s="92"/>
      <c r="CDR95" s="92"/>
      <c r="CDS95" s="92"/>
      <c r="CDT95" s="92"/>
      <c r="CDU95" s="92"/>
      <c r="CDV95" s="92"/>
      <c r="CDW95" s="92"/>
      <c r="CDX95" s="92"/>
      <c r="CDY95" s="92"/>
      <c r="CDZ95" s="92"/>
      <c r="CEA95" s="92"/>
      <c r="CEB95" s="92"/>
      <c r="CEC95" s="92"/>
      <c r="CED95" s="92"/>
      <c r="CEE95" s="92"/>
      <c r="CEF95" s="92"/>
      <c r="CEG95" s="92"/>
      <c r="CEH95" s="92"/>
      <c r="CEI95" s="92"/>
      <c r="CEJ95" s="92"/>
      <c r="CEK95" s="92"/>
      <c r="CEL95" s="92"/>
      <c r="CEM95" s="92"/>
      <c r="CEN95" s="92"/>
      <c r="CEO95" s="92"/>
      <c r="CEP95" s="92"/>
      <c r="CEQ95" s="92"/>
      <c r="CER95" s="92"/>
      <c r="CES95" s="92"/>
      <c r="CET95" s="92"/>
      <c r="CEU95" s="92"/>
      <c r="CEV95" s="92"/>
      <c r="CEW95" s="92"/>
      <c r="CEX95" s="92"/>
      <c r="CEY95" s="92"/>
      <c r="CEZ95" s="92"/>
      <c r="CFA95" s="92"/>
      <c r="CFB95" s="92"/>
      <c r="CFC95" s="92"/>
      <c r="CFD95" s="92"/>
      <c r="CFE95" s="92"/>
      <c r="CFF95" s="92"/>
      <c r="CFG95" s="92"/>
      <c r="CFH95" s="92"/>
      <c r="CFI95" s="92"/>
      <c r="CFJ95" s="92"/>
      <c r="CFK95" s="92"/>
      <c r="CFL95" s="92"/>
      <c r="CFM95" s="92"/>
      <c r="CFN95" s="92"/>
      <c r="CFO95" s="92"/>
      <c r="CFP95" s="92"/>
      <c r="CFQ95" s="92"/>
      <c r="CFR95" s="92"/>
      <c r="CFS95" s="92"/>
      <c r="CFT95" s="92"/>
      <c r="CFU95" s="92"/>
      <c r="CFV95" s="92"/>
      <c r="CFW95" s="92"/>
      <c r="CFX95" s="92"/>
      <c r="CFY95" s="92"/>
      <c r="CFZ95" s="92"/>
      <c r="CGA95" s="92"/>
      <c r="CGB95" s="92"/>
      <c r="CGC95" s="92"/>
      <c r="CGD95" s="92"/>
      <c r="CGE95" s="92"/>
      <c r="CGF95" s="92"/>
      <c r="CGG95" s="92"/>
      <c r="CGH95" s="92"/>
      <c r="CGI95" s="92"/>
      <c r="CGJ95" s="92"/>
      <c r="CGK95" s="92"/>
      <c r="CGL95" s="92"/>
      <c r="CGM95" s="92"/>
      <c r="CGN95" s="92"/>
      <c r="CGO95" s="92"/>
      <c r="CGP95" s="92"/>
      <c r="CGQ95" s="92"/>
      <c r="CGR95" s="92"/>
      <c r="CGS95" s="92"/>
      <c r="CGT95" s="92"/>
      <c r="CGU95" s="92"/>
      <c r="CGV95" s="92"/>
      <c r="CGW95" s="92"/>
      <c r="CGX95" s="92"/>
      <c r="CGY95" s="92"/>
      <c r="CGZ95" s="92"/>
      <c r="CHA95" s="92"/>
      <c r="CHB95" s="92"/>
      <c r="CHC95" s="92"/>
      <c r="CHD95" s="92"/>
      <c r="CHE95" s="92"/>
      <c r="CHF95" s="92"/>
      <c r="CHG95" s="92"/>
      <c r="CHH95" s="92"/>
      <c r="CHI95" s="92"/>
      <c r="CHJ95" s="92"/>
      <c r="CHK95" s="92"/>
      <c r="CHL95" s="92"/>
      <c r="CHM95" s="92"/>
      <c r="CHN95" s="92"/>
      <c r="CHO95" s="92"/>
      <c r="CHP95" s="92"/>
      <c r="CHQ95" s="92"/>
      <c r="CHR95" s="92"/>
      <c r="CHS95" s="92"/>
      <c r="CHT95" s="92"/>
      <c r="CHU95" s="92"/>
      <c r="CHV95" s="92"/>
      <c r="CHW95" s="92"/>
      <c r="CHX95" s="92"/>
      <c r="CHY95" s="92"/>
      <c r="CHZ95" s="92"/>
      <c r="CIA95" s="92"/>
      <c r="CIB95" s="92"/>
      <c r="CIC95" s="92"/>
      <c r="CID95" s="92"/>
      <c r="CIE95" s="92"/>
      <c r="CIF95" s="92"/>
      <c r="CIG95" s="92"/>
      <c r="CIH95" s="92"/>
      <c r="CII95" s="92"/>
      <c r="CIJ95" s="92"/>
      <c r="CIK95" s="92"/>
      <c r="CIL95" s="92"/>
      <c r="CIM95" s="92"/>
      <c r="CIN95" s="92"/>
      <c r="CIO95" s="92"/>
      <c r="CIP95" s="92"/>
      <c r="CIQ95" s="92"/>
      <c r="CIR95" s="92"/>
      <c r="CIS95" s="92"/>
      <c r="CIT95" s="92"/>
      <c r="CIU95" s="92"/>
      <c r="CIV95" s="92"/>
      <c r="CIW95" s="92"/>
      <c r="CIX95" s="92"/>
      <c r="CIY95" s="92"/>
      <c r="CIZ95" s="92"/>
      <c r="CJA95" s="92"/>
      <c r="CJB95" s="92"/>
      <c r="CJC95" s="92"/>
      <c r="CJD95" s="92"/>
      <c r="CJE95" s="92"/>
      <c r="CJF95" s="92"/>
      <c r="CJG95" s="92"/>
      <c r="CJH95" s="92"/>
      <c r="CJI95" s="92"/>
      <c r="CJJ95" s="92"/>
      <c r="CJK95" s="92"/>
      <c r="CJL95" s="92"/>
      <c r="CJM95" s="92"/>
      <c r="CJN95" s="92"/>
      <c r="CJO95" s="92"/>
      <c r="CJP95" s="92"/>
      <c r="CJQ95" s="92"/>
      <c r="CJR95" s="92"/>
      <c r="CJS95" s="92"/>
      <c r="CJT95" s="92"/>
      <c r="CJU95" s="92"/>
      <c r="CJV95" s="92"/>
      <c r="CJW95" s="92"/>
      <c r="CJX95" s="92"/>
      <c r="CJY95" s="92"/>
      <c r="CJZ95" s="92"/>
      <c r="CKA95" s="92"/>
      <c r="CKB95" s="92"/>
      <c r="CKC95" s="92"/>
      <c r="CKD95" s="92"/>
      <c r="CKE95" s="92"/>
      <c r="CKF95" s="92"/>
      <c r="CKG95" s="92"/>
      <c r="CKH95" s="92"/>
      <c r="CKI95" s="92"/>
      <c r="CKJ95" s="92"/>
      <c r="CKK95" s="92"/>
      <c r="CKL95" s="92"/>
      <c r="CKM95" s="92"/>
      <c r="CKN95" s="92"/>
      <c r="CKO95" s="92"/>
      <c r="CKP95" s="92"/>
      <c r="CKQ95" s="92"/>
      <c r="CKR95" s="92"/>
      <c r="CKS95" s="92"/>
      <c r="CKT95" s="92"/>
      <c r="CKU95" s="92"/>
      <c r="CKV95" s="92"/>
      <c r="CKW95" s="92"/>
      <c r="CKX95" s="92"/>
      <c r="CKY95" s="92"/>
      <c r="CKZ95" s="92"/>
      <c r="CLA95" s="92"/>
      <c r="CLB95" s="92"/>
      <c r="CLC95" s="92"/>
      <c r="CLD95" s="92"/>
      <c r="CLE95" s="92"/>
      <c r="CLF95" s="92"/>
      <c r="CLG95" s="92"/>
      <c r="CLH95" s="92"/>
      <c r="CLI95" s="92"/>
      <c r="CLJ95" s="92"/>
      <c r="CLK95" s="92"/>
      <c r="CLL95" s="92"/>
      <c r="CLM95" s="92"/>
      <c r="CLN95" s="92"/>
      <c r="CLO95" s="92"/>
      <c r="CLP95" s="92"/>
      <c r="CLQ95" s="92"/>
      <c r="CLR95" s="92"/>
      <c r="CLS95" s="92"/>
      <c r="CLT95" s="92"/>
      <c r="CLU95" s="92"/>
      <c r="CLV95" s="92"/>
      <c r="CLW95" s="92"/>
      <c r="CLX95" s="92"/>
      <c r="CLY95" s="92"/>
      <c r="CLZ95" s="92"/>
      <c r="CMA95" s="92"/>
      <c r="CMB95" s="92"/>
      <c r="CMC95" s="92"/>
      <c r="CMD95" s="92"/>
      <c r="CME95" s="92"/>
      <c r="CMF95" s="92"/>
      <c r="CMG95" s="92"/>
      <c r="CMH95" s="92"/>
      <c r="CMI95" s="92"/>
      <c r="CMJ95" s="92"/>
      <c r="CMK95" s="92"/>
      <c r="CML95" s="92"/>
      <c r="CMM95" s="92"/>
      <c r="CMN95" s="92"/>
      <c r="CMO95" s="92"/>
      <c r="CMP95" s="92"/>
      <c r="CMQ95" s="92"/>
      <c r="CMR95" s="92"/>
      <c r="CMS95" s="92"/>
      <c r="CMT95" s="92"/>
      <c r="CMU95" s="92"/>
      <c r="CMV95" s="92"/>
      <c r="CMW95" s="92"/>
      <c r="CMX95" s="92"/>
      <c r="CMY95" s="92"/>
      <c r="CMZ95" s="92"/>
      <c r="CNA95" s="92"/>
      <c r="CNB95" s="92"/>
      <c r="CNC95" s="92"/>
      <c r="CND95" s="92"/>
      <c r="CNE95" s="92"/>
      <c r="CNF95" s="92"/>
      <c r="CNG95" s="92"/>
      <c r="CNH95" s="92"/>
      <c r="CNI95" s="92"/>
      <c r="CNJ95" s="92"/>
      <c r="CNK95" s="92"/>
      <c r="CNL95" s="92"/>
      <c r="CNM95" s="92"/>
      <c r="CNN95" s="92"/>
      <c r="CNO95" s="92"/>
      <c r="CNP95" s="92"/>
      <c r="CNQ95" s="92"/>
      <c r="CNR95" s="92"/>
      <c r="CNS95" s="92"/>
      <c r="CNT95" s="92"/>
      <c r="CNU95" s="92"/>
      <c r="CNV95" s="92"/>
      <c r="CNW95" s="92"/>
      <c r="CNX95" s="92"/>
      <c r="CNY95" s="92"/>
      <c r="CNZ95" s="92"/>
      <c r="COA95" s="92"/>
      <c r="COB95" s="92"/>
      <c r="COC95" s="92"/>
      <c r="COD95" s="92"/>
      <c r="COE95" s="92"/>
      <c r="COF95" s="92"/>
      <c r="COG95" s="92"/>
      <c r="COH95" s="92"/>
      <c r="COI95" s="92"/>
      <c r="COJ95" s="92"/>
      <c r="COK95" s="92"/>
      <c r="COL95" s="92"/>
      <c r="COM95" s="92"/>
      <c r="CON95" s="92"/>
      <c r="COO95" s="92"/>
      <c r="COP95" s="92"/>
      <c r="COQ95" s="92"/>
      <c r="COR95" s="92"/>
      <c r="COS95" s="92"/>
      <c r="COT95" s="92"/>
      <c r="COU95" s="92"/>
      <c r="COV95" s="92"/>
      <c r="COW95" s="92"/>
      <c r="COX95" s="92"/>
      <c r="COY95" s="92"/>
      <c r="COZ95" s="92"/>
      <c r="CPA95" s="92"/>
      <c r="CPB95" s="92"/>
      <c r="CPC95" s="92"/>
      <c r="CPD95" s="92"/>
      <c r="CPE95" s="92"/>
      <c r="CPF95" s="92"/>
      <c r="CPG95" s="92"/>
      <c r="CPH95" s="92"/>
      <c r="CPI95" s="92"/>
      <c r="CPJ95" s="92"/>
      <c r="CPK95" s="92"/>
      <c r="CPL95" s="92"/>
      <c r="CPM95" s="92"/>
      <c r="CPN95" s="92"/>
      <c r="CPO95" s="92"/>
      <c r="CPP95" s="92"/>
      <c r="CPQ95" s="92"/>
      <c r="CPR95" s="92"/>
      <c r="CPS95" s="92"/>
      <c r="CPT95" s="92"/>
      <c r="CPU95" s="92"/>
      <c r="CPV95" s="92"/>
      <c r="CPW95" s="92"/>
      <c r="CPX95" s="92"/>
      <c r="CPY95" s="92"/>
      <c r="CPZ95" s="92"/>
      <c r="CQA95" s="92"/>
      <c r="CQB95" s="92"/>
      <c r="CQC95" s="92"/>
      <c r="CQD95" s="92"/>
      <c r="CQE95" s="92"/>
      <c r="CQF95" s="92"/>
      <c r="CQG95" s="92"/>
      <c r="CQH95" s="92"/>
      <c r="CQI95" s="92"/>
      <c r="CQJ95" s="92"/>
      <c r="CQK95" s="92"/>
      <c r="CQL95" s="92"/>
      <c r="CQM95" s="92"/>
      <c r="CQN95" s="92"/>
      <c r="CQO95" s="92"/>
      <c r="CQP95" s="92"/>
      <c r="CQQ95" s="92"/>
      <c r="CQR95" s="92"/>
      <c r="CQS95" s="92"/>
      <c r="CQT95" s="92"/>
      <c r="CQU95" s="92"/>
      <c r="CQV95" s="92"/>
      <c r="CQW95" s="92"/>
      <c r="CQX95" s="92"/>
      <c r="CQY95" s="92"/>
      <c r="CQZ95" s="92"/>
      <c r="CRA95" s="92"/>
      <c r="CRB95" s="92"/>
      <c r="CRC95" s="92"/>
      <c r="CRD95" s="92"/>
      <c r="CRE95" s="92"/>
      <c r="CRF95" s="92"/>
      <c r="CRG95" s="92"/>
      <c r="CRH95" s="92"/>
      <c r="CRI95" s="92"/>
      <c r="CRJ95" s="92"/>
      <c r="CRK95" s="92"/>
      <c r="CRL95" s="92"/>
      <c r="CRM95" s="92"/>
      <c r="CRN95" s="92"/>
      <c r="CRO95" s="92"/>
      <c r="CRP95" s="92"/>
      <c r="CRQ95" s="92"/>
      <c r="CRR95" s="92"/>
      <c r="CRS95" s="92"/>
      <c r="CRT95" s="92"/>
      <c r="CRU95" s="92"/>
      <c r="CRV95" s="92"/>
      <c r="CRW95" s="92"/>
      <c r="CRX95" s="92"/>
      <c r="CRY95" s="92"/>
      <c r="CRZ95" s="92"/>
      <c r="CSA95" s="92"/>
      <c r="CSB95" s="92"/>
      <c r="CSC95" s="92"/>
      <c r="CSD95" s="92"/>
      <c r="CSE95" s="92"/>
      <c r="CSF95" s="92"/>
      <c r="CSG95" s="92"/>
      <c r="CSH95" s="92"/>
      <c r="CSI95" s="92"/>
      <c r="CSJ95" s="92"/>
      <c r="CSK95" s="92"/>
      <c r="CSL95" s="92"/>
      <c r="CSM95" s="92"/>
      <c r="CSN95" s="92"/>
      <c r="CSO95" s="92"/>
      <c r="CSP95" s="92"/>
      <c r="CSQ95" s="92"/>
      <c r="CSR95" s="92"/>
      <c r="CSS95" s="92"/>
      <c r="CST95" s="92"/>
      <c r="CSU95" s="92"/>
      <c r="CSV95" s="92"/>
      <c r="CSW95" s="92"/>
      <c r="CSX95" s="92"/>
      <c r="CSY95" s="92"/>
      <c r="CSZ95" s="92"/>
      <c r="CTA95" s="92"/>
      <c r="CTB95" s="92"/>
      <c r="CTC95" s="92"/>
      <c r="CTD95" s="92"/>
      <c r="CTE95" s="92"/>
      <c r="CTF95" s="92"/>
      <c r="CTG95" s="92"/>
      <c r="CTH95" s="92"/>
      <c r="CTI95" s="92"/>
      <c r="CTJ95" s="92"/>
      <c r="CTK95" s="92"/>
      <c r="CTL95" s="92"/>
      <c r="CTM95" s="92"/>
      <c r="CTN95" s="92"/>
      <c r="CTO95" s="92"/>
      <c r="CTP95" s="92"/>
      <c r="CTQ95" s="92"/>
      <c r="CTR95" s="92"/>
      <c r="CTS95" s="92"/>
      <c r="CTT95" s="92"/>
      <c r="CTU95" s="92"/>
      <c r="CTV95" s="92"/>
      <c r="CTW95" s="92"/>
      <c r="CTX95" s="92"/>
      <c r="CTY95" s="92"/>
      <c r="CTZ95" s="92"/>
      <c r="CUA95" s="92"/>
      <c r="CUB95" s="92"/>
      <c r="CUC95" s="92"/>
      <c r="CUD95" s="92"/>
      <c r="CUE95" s="92"/>
      <c r="CUF95" s="92"/>
      <c r="CUG95" s="92"/>
      <c r="CUH95" s="92"/>
      <c r="CUI95" s="92"/>
      <c r="CUJ95" s="92"/>
      <c r="CUK95" s="92"/>
      <c r="CUL95" s="92"/>
      <c r="CUM95" s="92"/>
      <c r="CUN95" s="92"/>
      <c r="CUO95" s="92"/>
      <c r="CUP95" s="92"/>
      <c r="CUQ95" s="92"/>
      <c r="CUR95" s="92"/>
      <c r="CUS95" s="92"/>
      <c r="CUT95" s="92"/>
      <c r="CUU95" s="92"/>
      <c r="CUV95" s="92"/>
      <c r="CUW95" s="92"/>
      <c r="CUX95" s="92"/>
      <c r="CUY95" s="92"/>
      <c r="CUZ95" s="92"/>
      <c r="CVA95" s="92"/>
      <c r="CVB95" s="92"/>
      <c r="CVC95" s="92"/>
      <c r="CVD95" s="92"/>
      <c r="CVE95" s="92"/>
      <c r="CVF95" s="92"/>
      <c r="CVG95" s="92"/>
      <c r="CVH95" s="92"/>
      <c r="CVI95" s="92"/>
      <c r="CVJ95" s="92"/>
      <c r="CVK95" s="92"/>
      <c r="CVL95" s="92"/>
      <c r="CVM95" s="92"/>
      <c r="CVN95" s="92"/>
      <c r="CVO95" s="92"/>
      <c r="CVP95" s="92"/>
      <c r="CVQ95" s="92"/>
      <c r="CVR95" s="92"/>
      <c r="CVS95" s="92"/>
      <c r="CVT95" s="92"/>
      <c r="CVU95" s="92"/>
      <c r="CVV95" s="92"/>
      <c r="CVW95" s="92"/>
      <c r="CVX95" s="92"/>
      <c r="CVY95" s="92"/>
      <c r="CVZ95" s="92"/>
      <c r="CWA95" s="92"/>
      <c r="CWB95" s="92"/>
      <c r="CWC95" s="92"/>
      <c r="CWD95" s="92"/>
      <c r="CWE95" s="92"/>
      <c r="CWF95" s="92"/>
      <c r="CWG95" s="92"/>
      <c r="CWH95" s="92"/>
      <c r="CWI95" s="92"/>
      <c r="CWJ95" s="92"/>
      <c r="CWK95" s="92"/>
      <c r="CWL95" s="92"/>
      <c r="CWM95" s="92"/>
      <c r="CWN95" s="92"/>
      <c r="CWO95" s="92"/>
      <c r="CWP95" s="92"/>
      <c r="CWQ95" s="92"/>
      <c r="CWR95" s="92"/>
      <c r="CWS95" s="92"/>
      <c r="CWT95" s="92"/>
      <c r="CWU95" s="92"/>
      <c r="CWV95" s="92"/>
      <c r="CWW95" s="92"/>
      <c r="CWX95" s="92"/>
      <c r="CWY95" s="92"/>
      <c r="CWZ95" s="92"/>
      <c r="CXA95" s="92"/>
      <c r="CXB95" s="92"/>
      <c r="CXC95" s="92"/>
      <c r="CXD95" s="92"/>
      <c r="CXE95" s="92"/>
      <c r="CXF95" s="92"/>
      <c r="CXG95" s="92"/>
      <c r="CXH95" s="92"/>
      <c r="CXI95" s="92"/>
      <c r="CXJ95" s="92"/>
      <c r="CXK95" s="92"/>
      <c r="CXL95" s="92"/>
      <c r="CXM95" s="92"/>
      <c r="CXN95" s="92"/>
      <c r="CXO95" s="92"/>
      <c r="CXP95" s="92"/>
      <c r="CXQ95" s="92"/>
      <c r="CXR95" s="92"/>
      <c r="CXS95" s="92"/>
      <c r="CXT95" s="92"/>
      <c r="CXU95" s="92"/>
      <c r="CXV95" s="92"/>
      <c r="CXW95" s="92"/>
      <c r="CXX95" s="92"/>
      <c r="CXY95" s="92"/>
      <c r="CXZ95" s="92"/>
      <c r="CYA95" s="92"/>
      <c r="CYB95" s="92"/>
      <c r="CYC95" s="92"/>
      <c r="CYD95" s="92"/>
      <c r="CYE95" s="92"/>
      <c r="CYF95" s="92"/>
      <c r="CYG95" s="92"/>
      <c r="CYH95" s="92"/>
      <c r="CYI95" s="92"/>
      <c r="CYJ95" s="92"/>
      <c r="CYK95" s="92"/>
      <c r="CYL95" s="92"/>
      <c r="CYM95" s="92"/>
      <c r="CYN95" s="92"/>
      <c r="CYO95" s="92"/>
      <c r="CYP95" s="92"/>
      <c r="CYQ95" s="92"/>
      <c r="CYR95" s="92"/>
      <c r="CYS95" s="92"/>
      <c r="CYT95" s="92"/>
      <c r="CYU95" s="92"/>
      <c r="CYV95" s="92"/>
      <c r="CYW95" s="92"/>
      <c r="CYX95" s="92"/>
      <c r="CYY95" s="92"/>
      <c r="CYZ95" s="92"/>
      <c r="CZA95" s="92"/>
      <c r="CZB95" s="92"/>
      <c r="CZC95" s="92"/>
      <c r="CZD95" s="92"/>
      <c r="CZE95" s="92"/>
      <c r="CZF95" s="92"/>
      <c r="CZG95" s="92"/>
      <c r="CZH95" s="92"/>
      <c r="CZI95" s="92"/>
      <c r="CZJ95" s="92"/>
      <c r="CZK95" s="92"/>
      <c r="CZL95" s="92"/>
      <c r="CZM95" s="92"/>
      <c r="CZN95" s="92"/>
      <c r="CZO95" s="92"/>
      <c r="CZP95" s="92"/>
      <c r="CZQ95" s="92"/>
      <c r="CZR95" s="92"/>
      <c r="CZS95" s="92"/>
      <c r="CZT95" s="92"/>
      <c r="CZU95" s="92"/>
      <c r="CZV95" s="92"/>
      <c r="CZW95" s="92"/>
      <c r="CZX95" s="92"/>
      <c r="CZY95" s="92"/>
      <c r="CZZ95" s="92"/>
      <c r="DAA95" s="92"/>
      <c r="DAB95" s="92"/>
      <c r="DAC95" s="92"/>
      <c r="DAD95" s="92"/>
      <c r="DAE95" s="92"/>
      <c r="DAF95" s="92"/>
      <c r="DAG95" s="92"/>
      <c r="DAH95" s="92"/>
      <c r="DAI95" s="92"/>
      <c r="DAJ95" s="92"/>
      <c r="DAK95" s="92"/>
      <c r="DAL95" s="92"/>
      <c r="DAM95" s="92"/>
      <c r="DAN95" s="92"/>
      <c r="DAO95" s="92"/>
      <c r="DAP95" s="92"/>
      <c r="DAQ95" s="92"/>
      <c r="DAR95" s="92"/>
      <c r="DAS95" s="92"/>
      <c r="DAT95" s="92"/>
      <c r="DAU95" s="92"/>
      <c r="DAV95" s="92"/>
      <c r="DAW95" s="92"/>
      <c r="DAX95" s="92"/>
      <c r="DAY95" s="92"/>
      <c r="DAZ95" s="92"/>
      <c r="DBA95" s="92"/>
      <c r="DBB95" s="92"/>
      <c r="DBC95" s="92"/>
      <c r="DBD95" s="92"/>
      <c r="DBE95" s="92"/>
      <c r="DBF95" s="92"/>
      <c r="DBG95" s="92"/>
      <c r="DBH95" s="92"/>
      <c r="DBI95" s="92"/>
      <c r="DBJ95" s="92"/>
      <c r="DBK95" s="92"/>
      <c r="DBL95" s="92"/>
      <c r="DBM95" s="92"/>
      <c r="DBN95" s="92"/>
      <c r="DBO95" s="92"/>
      <c r="DBP95" s="92"/>
      <c r="DBQ95" s="92"/>
      <c r="DBR95" s="92"/>
      <c r="DBS95" s="92"/>
      <c r="DBT95" s="92"/>
      <c r="DBU95" s="92"/>
      <c r="DBV95" s="92"/>
      <c r="DBW95" s="92"/>
      <c r="DBX95" s="92"/>
      <c r="DBY95" s="92"/>
      <c r="DBZ95" s="92"/>
      <c r="DCA95" s="92"/>
      <c r="DCB95" s="92"/>
      <c r="DCC95" s="92"/>
      <c r="DCD95" s="92"/>
      <c r="DCE95" s="92"/>
      <c r="DCF95" s="92"/>
      <c r="DCG95" s="92"/>
      <c r="DCH95" s="92"/>
      <c r="DCI95" s="92"/>
      <c r="DCJ95" s="92"/>
      <c r="DCK95" s="92"/>
      <c r="DCL95" s="92"/>
      <c r="DCM95" s="92"/>
      <c r="DCN95" s="92"/>
      <c r="DCO95" s="92"/>
      <c r="DCP95" s="92"/>
      <c r="DCQ95" s="92"/>
      <c r="DCR95" s="92"/>
      <c r="DCS95" s="92"/>
      <c r="DCT95" s="92"/>
      <c r="DCU95" s="92"/>
      <c r="DCV95" s="92"/>
      <c r="DCW95" s="92"/>
      <c r="DCX95" s="92"/>
      <c r="DCY95" s="92"/>
      <c r="DCZ95" s="92"/>
      <c r="DDA95" s="92"/>
      <c r="DDB95" s="92"/>
      <c r="DDC95" s="92"/>
      <c r="DDD95" s="92"/>
      <c r="DDE95" s="92"/>
      <c r="DDF95" s="92"/>
      <c r="DDG95" s="92"/>
      <c r="DDH95" s="92"/>
      <c r="DDI95" s="92"/>
      <c r="DDJ95" s="92"/>
      <c r="DDK95" s="92"/>
      <c r="DDL95" s="92"/>
      <c r="DDM95" s="92"/>
      <c r="DDN95" s="92"/>
      <c r="DDO95" s="92"/>
      <c r="DDP95" s="92"/>
      <c r="DDQ95" s="92"/>
      <c r="DDR95" s="92"/>
      <c r="DDS95" s="92"/>
      <c r="DDT95" s="92"/>
      <c r="DDU95" s="92"/>
      <c r="DDV95" s="92"/>
      <c r="DDW95" s="92"/>
      <c r="DDX95" s="92"/>
      <c r="DDY95" s="92"/>
      <c r="DDZ95" s="92"/>
      <c r="DEA95" s="92"/>
      <c r="DEB95" s="92"/>
      <c r="DEC95" s="92"/>
      <c r="DED95" s="92"/>
      <c r="DEE95" s="92"/>
      <c r="DEF95" s="92"/>
      <c r="DEG95" s="92"/>
      <c r="DEH95" s="92"/>
      <c r="DEI95" s="92"/>
      <c r="DEJ95" s="92"/>
      <c r="DEK95" s="92"/>
      <c r="DEL95" s="92"/>
      <c r="DEM95" s="92"/>
      <c r="DEN95" s="92"/>
      <c r="DEO95" s="92"/>
      <c r="DEP95" s="92"/>
      <c r="DEQ95" s="92"/>
      <c r="DER95" s="92"/>
      <c r="DES95" s="92"/>
      <c r="DET95" s="92"/>
      <c r="DEU95" s="92"/>
      <c r="DEV95" s="92"/>
      <c r="DEW95" s="92"/>
      <c r="DEX95" s="92"/>
      <c r="DEY95" s="92"/>
      <c r="DEZ95" s="92"/>
      <c r="DFA95" s="92"/>
      <c r="DFB95" s="92"/>
      <c r="DFC95" s="92"/>
      <c r="DFD95" s="92"/>
      <c r="DFE95" s="92"/>
      <c r="DFF95" s="92"/>
      <c r="DFG95" s="92"/>
      <c r="DFH95" s="92"/>
      <c r="DFI95" s="92"/>
      <c r="DFJ95" s="92"/>
      <c r="DFK95" s="92"/>
      <c r="DFL95" s="92"/>
      <c r="DFM95" s="92"/>
      <c r="DFN95" s="92"/>
      <c r="DFO95" s="92"/>
      <c r="DFP95" s="92"/>
      <c r="DFQ95" s="92"/>
      <c r="DFR95" s="92"/>
      <c r="DFS95" s="92"/>
      <c r="DFT95" s="92"/>
      <c r="DFU95" s="92"/>
      <c r="DFV95" s="92"/>
      <c r="DFW95" s="92"/>
      <c r="DFX95" s="92"/>
      <c r="DFY95" s="92"/>
      <c r="DFZ95" s="92"/>
      <c r="DGA95" s="92"/>
      <c r="DGB95" s="92"/>
      <c r="DGC95" s="92"/>
      <c r="DGD95" s="92"/>
      <c r="DGE95" s="92"/>
      <c r="DGF95" s="92"/>
      <c r="DGG95" s="92"/>
      <c r="DGH95" s="92"/>
      <c r="DGI95" s="92"/>
      <c r="DGJ95" s="92"/>
      <c r="DGK95" s="92"/>
      <c r="DGL95" s="92"/>
      <c r="DGM95" s="92"/>
      <c r="DGN95" s="92"/>
      <c r="DGO95" s="92"/>
      <c r="DGP95" s="92"/>
      <c r="DGQ95" s="92"/>
      <c r="DGR95" s="92"/>
      <c r="DGS95" s="92"/>
      <c r="DGT95" s="92"/>
      <c r="DGU95" s="92"/>
      <c r="DGV95" s="92"/>
      <c r="DGW95" s="92"/>
      <c r="DGX95" s="92"/>
      <c r="DGY95" s="92"/>
      <c r="DGZ95" s="92"/>
      <c r="DHA95" s="92"/>
      <c r="DHB95" s="92"/>
      <c r="DHC95" s="92"/>
      <c r="DHD95" s="92"/>
      <c r="DHE95" s="92"/>
      <c r="DHF95" s="92"/>
      <c r="DHG95" s="92"/>
      <c r="DHH95" s="92"/>
      <c r="DHI95" s="92"/>
      <c r="DHJ95" s="92"/>
      <c r="DHK95" s="92"/>
      <c r="DHL95" s="92"/>
      <c r="DHM95" s="92"/>
      <c r="DHN95" s="92"/>
      <c r="DHO95" s="92"/>
      <c r="DHP95" s="92"/>
      <c r="DHQ95" s="92"/>
      <c r="DHR95" s="92"/>
      <c r="DHS95" s="92"/>
      <c r="DHT95" s="92"/>
      <c r="DHU95" s="92"/>
      <c r="DHV95" s="92"/>
      <c r="DHW95" s="92"/>
      <c r="DHX95" s="92"/>
      <c r="DHY95" s="92"/>
      <c r="DHZ95" s="92"/>
      <c r="DIA95" s="92"/>
      <c r="DIB95" s="92"/>
      <c r="DIC95" s="92"/>
      <c r="DID95" s="92"/>
      <c r="DIE95" s="92"/>
      <c r="DIF95" s="92"/>
      <c r="DIG95" s="92"/>
      <c r="DIH95" s="92"/>
      <c r="DII95" s="92"/>
      <c r="DIJ95" s="92"/>
      <c r="DIK95" s="92"/>
      <c r="DIL95" s="92"/>
      <c r="DIM95" s="92"/>
      <c r="DIN95" s="92"/>
      <c r="DIO95" s="92"/>
      <c r="DIP95" s="92"/>
      <c r="DIQ95" s="92"/>
      <c r="DIR95" s="92"/>
      <c r="DIS95" s="92"/>
      <c r="DIT95" s="92"/>
      <c r="DIU95" s="92"/>
      <c r="DIV95" s="92"/>
      <c r="DIW95" s="92"/>
      <c r="DIX95" s="92"/>
      <c r="DIY95" s="92"/>
      <c r="DIZ95" s="92"/>
      <c r="DJA95" s="92"/>
      <c r="DJB95" s="92"/>
      <c r="DJC95" s="92"/>
      <c r="DJD95" s="92"/>
      <c r="DJE95" s="92"/>
      <c r="DJF95" s="92"/>
      <c r="DJG95" s="92"/>
      <c r="DJH95" s="92"/>
      <c r="DJI95" s="92"/>
      <c r="DJJ95" s="92"/>
      <c r="DJK95" s="92"/>
      <c r="DJL95" s="92"/>
      <c r="DJM95" s="92"/>
      <c r="DJN95" s="92"/>
      <c r="DJO95" s="92"/>
      <c r="DJP95" s="92"/>
      <c r="DJQ95" s="92"/>
      <c r="DJR95" s="92"/>
      <c r="DJS95" s="92"/>
      <c r="DJT95" s="92"/>
      <c r="DJU95" s="92"/>
      <c r="DJV95" s="92"/>
      <c r="DJW95" s="92"/>
      <c r="DJX95" s="92"/>
      <c r="DJY95" s="92"/>
      <c r="DJZ95" s="92"/>
      <c r="DKA95" s="92"/>
      <c r="DKB95" s="92"/>
      <c r="DKC95" s="92"/>
      <c r="DKD95" s="92"/>
      <c r="DKE95" s="92"/>
      <c r="DKF95" s="92"/>
      <c r="DKG95" s="92"/>
      <c r="DKH95" s="92"/>
      <c r="DKI95" s="92"/>
      <c r="DKJ95" s="92"/>
      <c r="DKK95" s="92"/>
      <c r="DKL95" s="92"/>
      <c r="DKM95" s="92"/>
      <c r="DKN95" s="92"/>
      <c r="DKO95" s="92"/>
      <c r="DKP95" s="92"/>
      <c r="DKQ95" s="92"/>
      <c r="DKR95" s="92"/>
      <c r="DKS95" s="92"/>
      <c r="DKT95" s="92"/>
      <c r="DKU95" s="92"/>
      <c r="DKV95" s="92"/>
      <c r="DKW95" s="92"/>
      <c r="DKX95" s="92"/>
      <c r="DKY95" s="92"/>
      <c r="DKZ95" s="92"/>
      <c r="DLA95" s="92"/>
      <c r="DLB95" s="92"/>
      <c r="DLC95" s="92"/>
      <c r="DLD95" s="92"/>
      <c r="DLE95" s="92"/>
      <c r="DLF95" s="92"/>
      <c r="DLG95" s="92"/>
      <c r="DLH95" s="92"/>
      <c r="DLI95" s="92"/>
      <c r="DLJ95" s="92"/>
      <c r="DLK95" s="92"/>
      <c r="DLL95" s="92"/>
      <c r="DLM95" s="92"/>
      <c r="DLN95" s="92"/>
      <c r="DLO95" s="92"/>
      <c r="DLP95" s="92"/>
      <c r="DLQ95" s="92"/>
      <c r="DLR95" s="92"/>
      <c r="DLS95" s="92"/>
      <c r="DLT95" s="92"/>
      <c r="DLU95" s="92"/>
      <c r="DLV95" s="92"/>
      <c r="DLW95" s="92"/>
      <c r="DLX95" s="92"/>
      <c r="DLY95" s="92"/>
      <c r="DLZ95" s="92"/>
      <c r="DMA95" s="92"/>
      <c r="DMB95" s="92"/>
      <c r="DMC95" s="92"/>
      <c r="DMD95" s="92"/>
      <c r="DME95" s="92"/>
      <c r="DMF95" s="92"/>
      <c r="DMG95" s="92"/>
      <c r="DMH95" s="92"/>
      <c r="DMI95" s="92"/>
      <c r="DMJ95" s="92"/>
      <c r="DMK95" s="92"/>
      <c r="DML95" s="92"/>
      <c r="DMM95" s="92"/>
      <c r="DMN95" s="92"/>
      <c r="DMO95" s="92"/>
      <c r="DMP95" s="92"/>
      <c r="DMQ95" s="92"/>
      <c r="DMR95" s="92"/>
      <c r="DMS95" s="92"/>
      <c r="DMT95" s="92"/>
      <c r="DMU95" s="92"/>
      <c r="DMV95" s="92"/>
      <c r="DMW95" s="92"/>
      <c r="DMX95" s="92"/>
      <c r="DMY95" s="92"/>
      <c r="DMZ95" s="92"/>
      <c r="DNA95" s="92"/>
      <c r="DNB95" s="92"/>
      <c r="DNC95" s="92"/>
      <c r="DND95" s="92"/>
      <c r="DNE95" s="92"/>
      <c r="DNF95" s="92"/>
      <c r="DNG95" s="92"/>
      <c r="DNH95" s="92"/>
      <c r="DNI95" s="92"/>
      <c r="DNJ95" s="92"/>
      <c r="DNK95" s="92"/>
      <c r="DNL95" s="92"/>
      <c r="DNM95" s="92"/>
      <c r="DNN95" s="92"/>
      <c r="DNO95" s="92"/>
      <c r="DNP95" s="92"/>
      <c r="DNQ95" s="92"/>
      <c r="DNR95" s="92"/>
      <c r="DNS95" s="92"/>
      <c r="DNT95" s="92"/>
      <c r="DNU95" s="92"/>
      <c r="DNV95" s="92"/>
      <c r="DNW95" s="92"/>
      <c r="DNX95" s="92"/>
      <c r="DNY95" s="92"/>
      <c r="DNZ95" s="92"/>
      <c r="DOA95" s="92"/>
      <c r="DOB95" s="92"/>
      <c r="DOC95" s="92"/>
      <c r="DOD95" s="92"/>
      <c r="DOE95" s="92"/>
      <c r="DOF95" s="92"/>
      <c r="DOG95" s="92"/>
      <c r="DOH95" s="92"/>
      <c r="DOI95" s="92"/>
      <c r="DOJ95" s="92"/>
      <c r="DOK95" s="92"/>
      <c r="DOL95" s="92"/>
      <c r="DOM95" s="92"/>
      <c r="DON95" s="92"/>
      <c r="DOO95" s="92"/>
      <c r="DOP95" s="92"/>
      <c r="DOQ95" s="92"/>
      <c r="DOR95" s="92"/>
      <c r="DOS95" s="92"/>
      <c r="DOT95" s="92"/>
      <c r="DOU95" s="92"/>
      <c r="DOV95" s="92"/>
      <c r="DOW95" s="92"/>
      <c r="DOX95" s="92"/>
      <c r="DOY95" s="92"/>
      <c r="DOZ95" s="92"/>
      <c r="DPA95" s="92"/>
      <c r="DPB95" s="92"/>
      <c r="DPC95" s="92"/>
      <c r="DPD95" s="92"/>
      <c r="DPE95" s="92"/>
      <c r="DPF95" s="92"/>
      <c r="DPG95" s="92"/>
      <c r="DPH95" s="92"/>
      <c r="DPI95" s="92"/>
      <c r="DPJ95" s="92"/>
      <c r="DPK95" s="92"/>
      <c r="DPL95" s="92"/>
      <c r="DPM95" s="92"/>
      <c r="DPN95" s="92"/>
      <c r="DPO95" s="92"/>
      <c r="DPP95" s="92"/>
      <c r="DPQ95" s="92"/>
      <c r="DPR95" s="92"/>
      <c r="DPS95" s="92"/>
      <c r="DPT95" s="92"/>
      <c r="DPU95" s="92"/>
      <c r="DPV95" s="92"/>
      <c r="DPW95" s="92"/>
      <c r="DPX95" s="92"/>
      <c r="DPY95" s="92"/>
      <c r="DPZ95" s="92"/>
      <c r="DQA95" s="92"/>
      <c r="DQB95" s="92"/>
      <c r="DQC95" s="92"/>
      <c r="DQD95" s="92"/>
      <c r="DQE95" s="92"/>
      <c r="DQF95" s="92"/>
      <c r="DQG95" s="92"/>
      <c r="DQH95" s="92"/>
      <c r="DQI95" s="92"/>
      <c r="DQJ95" s="92"/>
      <c r="DQK95" s="92"/>
      <c r="DQL95" s="92"/>
      <c r="DQM95" s="92"/>
      <c r="DQN95" s="92"/>
      <c r="DQO95" s="92"/>
      <c r="DQP95" s="92"/>
      <c r="DQQ95" s="92"/>
      <c r="DQR95" s="92"/>
      <c r="DQS95" s="92"/>
      <c r="DQT95" s="92"/>
      <c r="DQU95" s="92"/>
      <c r="DQV95" s="92"/>
      <c r="DQW95" s="92"/>
      <c r="DQX95" s="92"/>
      <c r="DQY95" s="92"/>
      <c r="DQZ95" s="92"/>
      <c r="DRA95" s="92"/>
      <c r="DRB95" s="92"/>
      <c r="DRC95" s="92"/>
      <c r="DRD95" s="92"/>
      <c r="DRE95" s="92"/>
      <c r="DRF95" s="92"/>
      <c r="DRG95" s="92"/>
      <c r="DRH95" s="92"/>
      <c r="DRI95" s="92"/>
      <c r="DRJ95" s="92"/>
      <c r="DRK95" s="92"/>
      <c r="DRL95" s="92"/>
      <c r="DRM95" s="92"/>
      <c r="DRN95" s="92"/>
      <c r="DRO95" s="92"/>
      <c r="DRP95" s="92"/>
      <c r="DRQ95" s="92"/>
      <c r="DRR95" s="92"/>
      <c r="DRS95" s="92"/>
      <c r="DRT95" s="92"/>
      <c r="DRU95" s="92"/>
      <c r="DRV95" s="92"/>
      <c r="DRW95" s="92"/>
      <c r="DRX95" s="92"/>
      <c r="DRY95" s="92"/>
      <c r="DRZ95" s="92"/>
      <c r="DSA95" s="92"/>
      <c r="DSB95" s="92"/>
      <c r="DSC95" s="92"/>
      <c r="DSD95" s="92"/>
      <c r="DSE95" s="92"/>
      <c r="DSF95" s="92"/>
      <c r="DSG95" s="92"/>
      <c r="DSH95" s="92"/>
      <c r="DSI95" s="92"/>
      <c r="DSJ95" s="92"/>
      <c r="DSK95" s="92"/>
      <c r="DSL95" s="92"/>
      <c r="DSM95" s="92"/>
      <c r="DSN95" s="92"/>
      <c r="DSO95" s="92"/>
      <c r="DSP95" s="92"/>
      <c r="DSQ95" s="92"/>
      <c r="DSR95" s="92"/>
      <c r="DSS95" s="92"/>
      <c r="DST95" s="92"/>
      <c r="DSU95" s="92"/>
      <c r="DSV95" s="92"/>
      <c r="DSW95" s="92"/>
      <c r="DSX95" s="92"/>
      <c r="DSY95" s="92"/>
      <c r="DSZ95" s="92"/>
      <c r="DTA95" s="92"/>
      <c r="DTB95" s="92"/>
      <c r="DTC95" s="92"/>
      <c r="DTD95" s="92"/>
      <c r="DTE95" s="92"/>
      <c r="DTF95" s="92"/>
      <c r="DTG95" s="92"/>
      <c r="DTH95" s="92"/>
      <c r="DTI95" s="92"/>
      <c r="DTJ95" s="92"/>
      <c r="DTK95" s="92"/>
      <c r="DTL95" s="92"/>
      <c r="DTM95" s="92"/>
      <c r="DTN95" s="92"/>
      <c r="DTO95" s="92"/>
      <c r="DTP95" s="92"/>
      <c r="DTQ95" s="92"/>
      <c r="DTR95" s="92"/>
      <c r="DTS95" s="92"/>
      <c r="DTT95" s="92"/>
      <c r="DTU95" s="92"/>
      <c r="DTV95" s="92"/>
      <c r="DTW95" s="92"/>
      <c r="DTX95" s="92"/>
      <c r="DTY95" s="92"/>
      <c r="DTZ95" s="92"/>
      <c r="DUA95" s="92"/>
      <c r="DUB95" s="92"/>
      <c r="DUC95" s="92"/>
      <c r="DUD95" s="92"/>
      <c r="DUE95" s="92"/>
      <c r="DUF95" s="92"/>
      <c r="DUG95" s="92"/>
      <c r="DUH95" s="92"/>
      <c r="DUI95" s="92"/>
      <c r="DUJ95" s="92"/>
      <c r="DUK95" s="92"/>
      <c r="DUL95" s="92"/>
      <c r="DUM95" s="92"/>
      <c r="DUN95" s="92"/>
      <c r="DUO95" s="92"/>
      <c r="DUP95" s="92"/>
      <c r="DUQ95" s="92"/>
      <c r="DUR95" s="92"/>
      <c r="DUS95" s="92"/>
      <c r="DUT95" s="92"/>
      <c r="DUU95" s="92"/>
      <c r="DUV95" s="92"/>
      <c r="DUW95" s="92"/>
      <c r="DUX95" s="92"/>
      <c r="DUY95" s="92"/>
      <c r="DUZ95" s="92"/>
      <c r="DVA95" s="92"/>
      <c r="DVB95" s="92"/>
      <c r="DVC95" s="92"/>
      <c r="DVD95" s="92"/>
      <c r="DVE95" s="92"/>
      <c r="DVF95" s="92"/>
      <c r="DVG95" s="92"/>
      <c r="DVH95" s="92"/>
      <c r="DVI95" s="92"/>
      <c r="DVJ95" s="92"/>
      <c r="DVK95" s="92"/>
      <c r="DVL95" s="92"/>
      <c r="DVM95" s="92"/>
      <c r="DVN95" s="92"/>
      <c r="DVO95" s="92"/>
      <c r="DVP95" s="92"/>
      <c r="DVQ95" s="92"/>
      <c r="DVR95" s="92"/>
      <c r="DVS95" s="92"/>
      <c r="DVT95" s="92"/>
      <c r="DVU95" s="92"/>
      <c r="DVV95" s="92"/>
      <c r="DVW95" s="92"/>
      <c r="DVX95" s="92"/>
      <c r="DVY95" s="92"/>
      <c r="DVZ95" s="92"/>
      <c r="DWA95" s="92"/>
      <c r="DWB95" s="92"/>
      <c r="DWC95" s="92"/>
      <c r="DWD95" s="92"/>
      <c r="DWE95" s="92"/>
      <c r="DWF95" s="92"/>
      <c r="DWG95" s="92"/>
      <c r="DWH95" s="92"/>
      <c r="DWI95" s="92"/>
      <c r="DWJ95" s="92"/>
      <c r="DWK95" s="92"/>
      <c r="DWL95" s="92"/>
      <c r="DWM95" s="92"/>
      <c r="DWN95" s="92"/>
      <c r="DWO95" s="92"/>
      <c r="DWP95" s="92"/>
      <c r="DWQ95" s="92"/>
      <c r="DWR95" s="92"/>
      <c r="DWS95" s="92"/>
      <c r="DWT95" s="92"/>
      <c r="DWU95" s="92"/>
      <c r="DWV95" s="92"/>
      <c r="DWW95" s="92"/>
      <c r="DWX95" s="92"/>
      <c r="DWY95" s="92"/>
      <c r="DWZ95" s="92"/>
      <c r="DXA95" s="92"/>
      <c r="DXB95" s="92"/>
      <c r="DXC95" s="92"/>
      <c r="DXD95" s="92"/>
      <c r="DXE95" s="92"/>
      <c r="DXF95" s="92"/>
      <c r="DXG95" s="92"/>
      <c r="DXH95" s="92"/>
      <c r="DXI95" s="92"/>
      <c r="DXJ95" s="92"/>
      <c r="DXK95" s="92"/>
      <c r="DXL95" s="92"/>
      <c r="DXM95" s="92"/>
      <c r="DXN95" s="92"/>
      <c r="DXO95" s="92"/>
      <c r="DXP95" s="92"/>
      <c r="DXQ95" s="92"/>
      <c r="DXR95" s="92"/>
      <c r="DXS95" s="92"/>
      <c r="DXT95" s="92"/>
      <c r="DXU95" s="92"/>
      <c r="DXV95" s="92"/>
      <c r="DXW95" s="92"/>
      <c r="DXX95" s="92"/>
      <c r="DXY95" s="92"/>
      <c r="DXZ95" s="92"/>
      <c r="DYA95" s="92"/>
      <c r="DYB95" s="92"/>
      <c r="DYC95" s="92"/>
      <c r="DYD95" s="92"/>
      <c r="DYE95" s="92"/>
      <c r="DYF95" s="92"/>
      <c r="DYG95" s="92"/>
      <c r="DYH95" s="92"/>
      <c r="DYI95" s="92"/>
      <c r="DYJ95" s="92"/>
      <c r="DYK95" s="92"/>
      <c r="DYL95" s="92"/>
      <c r="DYM95" s="92"/>
      <c r="DYN95" s="92"/>
      <c r="DYO95" s="92"/>
      <c r="DYP95" s="92"/>
      <c r="DYQ95" s="92"/>
      <c r="DYR95" s="92"/>
      <c r="DYS95" s="92"/>
      <c r="DYT95" s="92"/>
      <c r="DYU95" s="92"/>
      <c r="DYV95" s="92"/>
      <c r="DYW95" s="92"/>
      <c r="DYX95" s="92"/>
      <c r="DYY95" s="92"/>
      <c r="DYZ95" s="92"/>
      <c r="DZA95" s="92"/>
      <c r="DZB95" s="92"/>
      <c r="DZC95" s="92"/>
      <c r="DZD95" s="92"/>
      <c r="DZE95" s="92"/>
      <c r="DZF95" s="92"/>
      <c r="DZG95" s="92"/>
      <c r="DZH95" s="92"/>
      <c r="DZI95" s="92"/>
      <c r="DZJ95" s="92"/>
      <c r="DZK95" s="92"/>
      <c r="DZL95" s="92"/>
      <c r="DZM95" s="92"/>
      <c r="DZN95" s="92"/>
      <c r="DZO95" s="92"/>
      <c r="DZP95" s="92"/>
      <c r="DZQ95" s="92"/>
      <c r="DZR95" s="92"/>
      <c r="DZS95" s="92"/>
      <c r="DZT95" s="92"/>
      <c r="DZU95" s="92"/>
      <c r="DZV95" s="92"/>
      <c r="DZW95" s="92"/>
      <c r="DZX95" s="92"/>
      <c r="DZY95" s="92"/>
      <c r="DZZ95" s="92"/>
      <c r="EAA95" s="92"/>
      <c r="EAB95" s="92"/>
      <c r="EAC95" s="92"/>
      <c r="EAD95" s="92"/>
      <c r="EAE95" s="92"/>
      <c r="EAF95" s="92"/>
      <c r="EAG95" s="92"/>
      <c r="EAH95" s="92"/>
      <c r="EAI95" s="92"/>
      <c r="EAJ95" s="92"/>
      <c r="EAK95" s="92"/>
      <c r="EAL95" s="92"/>
      <c r="EAM95" s="92"/>
      <c r="EAN95" s="92"/>
      <c r="EAO95" s="92"/>
      <c r="EAP95" s="92"/>
      <c r="EAQ95" s="92"/>
      <c r="EAR95" s="92"/>
      <c r="EAS95" s="92"/>
      <c r="EAT95" s="92"/>
      <c r="EAU95" s="92"/>
      <c r="EAV95" s="92"/>
      <c r="EAW95" s="92"/>
      <c r="EAX95" s="92"/>
      <c r="EAY95" s="92"/>
      <c r="EAZ95" s="92"/>
      <c r="EBA95" s="92"/>
      <c r="EBB95" s="92"/>
      <c r="EBC95" s="92"/>
      <c r="EBD95" s="92"/>
      <c r="EBE95" s="92"/>
      <c r="EBF95" s="92"/>
      <c r="EBG95" s="92"/>
      <c r="EBH95" s="92"/>
      <c r="EBI95" s="92"/>
      <c r="EBJ95" s="92"/>
      <c r="EBK95" s="92"/>
      <c r="EBL95" s="92"/>
      <c r="EBM95" s="92"/>
      <c r="EBN95" s="92"/>
      <c r="EBO95" s="92"/>
      <c r="EBP95" s="92"/>
      <c r="EBQ95" s="92"/>
      <c r="EBR95" s="92"/>
      <c r="EBS95" s="92"/>
      <c r="EBT95" s="92"/>
      <c r="EBU95" s="92"/>
      <c r="EBV95" s="92"/>
      <c r="EBW95" s="92"/>
      <c r="EBX95" s="92"/>
      <c r="EBY95" s="92"/>
      <c r="EBZ95" s="92"/>
      <c r="ECA95" s="92"/>
      <c r="ECB95" s="92"/>
      <c r="ECC95" s="92"/>
      <c r="ECD95" s="92"/>
      <c r="ECE95" s="92"/>
      <c r="ECF95" s="92"/>
      <c r="ECG95" s="92"/>
      <c r="ECH95" s="92"/>
      <c r="ECI95" s="92"/>
      <c r="ECJ95" s="92"/>
      <c r="ECK95" s="92"/>
      <c r="ECL95" s="92"/>
      <c r="ECM95" s="92"/>
      <c r="ECN95" s="92"/>
      <c r="ECO95" s="92"/>
      <c r="ECP95" s="92"/>
      <c r="ECQ95" s="92"/>
      <c r="ECR95" s="92"/>
      <c r="ECS95" s="92"/>
      <c r="ECT95" s="92"/>
      <c r="ECU95" s="92"/>
      <c r="ECV95" s="92"/>
      <c r="ECW95" s="92"/>
      <c r="ECX95" s="92"/>
      <c r="ECY95" s="92"/>
      <c r="ECZ95" s="92"/>
      <c r="EDA95" s="92"/>
      <c r="EDB95" s="92"/>
      <c r="EDC95" s="92"/>
      <c r="EDD95" s="92"/>
      <c r="EDE95" s="92"/>
      <c r="EDF95" s="92"/>
      <c r="EDG95" s="92"/>
      <c r="EDH95" s="92"/>
      <c r="EDI95" s="92"/>
      <c r="EDJ95" s="92"/>
      <c r="EDK95" s="92"/>
      <c r="EDL95" s="92"/>
      <c r="EDM95" s="92"/>
      <c r="EDN95" s="92"/>
      <c r="EDO95" s="92"/>
      <c r="EDP95" s="92"/>
      <c r="EDQ95" s="92"/>
      <c r="EDR95" s="92"/>
      <c r="EDS95" s="92"/>
      <c r="EDT95" s="92"/>
      <c r="EDU95" s="92"/>
      <c r="EDV95" s="92"/>
      <c r="EDW95" s="92"/>
      <c r="EDX95" s="92"/>
      <c r="EDY95" s="92"/>
      <c r="EDZ95" s="92"/>
      <c r="EEA95" s="92"/>
      <c r="EEB95" s="92"/>
      <c r="EEC95" s="92"/>
      <c r="EED95" s="92"/>
      <c r="EEE95" s="92"/>
      <c r="EEF95" s="92"/>
      <c r="EEG95" s="92"/>
      <c r="EEH95" s="92"/>
      <c r="EEI95" s="92"/>
      <c r="EEJ95" s="92"/>
      <c r="EEK95" s="92"/>
      <c r="EEL95" s="92"/>
      <c r="EEM95" s="92"/>
      <c r="EEN95" s="92"/>
      <c r="EEO95" s="92"/>
      <c r="EEP95" s="92"/>
      <c r="EEQ95" s="92"/>
      <c r="EER95" s="92"/>
      <c r="EES95" s="92"/>
      <c r="EET95" s="92"/>
      <c r="EEU95" s="92"/>
      <c r="EEV95" s="92"/>
      <c r="EEW95" s="92"/>
      <c r="EEX95" s="92"/>
      <c r="EEY95" s="92"/>
      <c r="EEZ95" s="92"/>
      <c r="EFA95" s="92"/>
      <c r="EFB95" s="92"/>
      <c r="EFC95" s="92"/>
      <c r="EFD95" s="92"/>
      <c r="EFE95" s="92"/>
      <c r="EFF95" s="92"/>
      <c r="EFG95" s="92"/>
      <c r="EFH95" s="92"/>
      <c r="EFI95" s="92"/>
      <c r="EFJ95" s="92"/>
      <c r="EFK95" s="92"/>
      <c r="EFL95" s="92"/>
      <c r="EFM95" s="92"/>
      <c r="EFN95" s="92"/>
      <c r="EFO95" s="92"/>
      <c r="EFP95" s="92"/>
      <c r="EFQ95" s="92"/>
      <c r="EFR95" s="92"/>
      <c r="EFS95" s="92"/>
      <c r="EFT95" s="92"/>
      <c r="EFU95" s="92"/>
      <c r="EFV95" s="92"/>
      <c r="EFW95" s="92"/>
      <c r="EFX95" s="92"/>
      <c r="EFY95" s="92"/>
      <c r="EFZ95" s="92"/>
      <c r="EGA95" s="92"/>
      <c r="EGB95" s="92"/>
      <c r="EGC95" s="92"/>
      <c r="EGD95" s="92"/>
      <c r="EGE95" s="92"/>
      <c r="EGF95" s="92"/>
      <c r="EGG95" s="92"/>
      <c r="EGH95" s="92"/>
      <c r="EGI95" s="92"/>
      <c r="EGJ95" s="92"/>
      <c r="EGK95" s="92"/>
      <c r="EGL95" s="92"/>
      <c r="EGM95" s="92"/>
      <c r="EGN95" s="92"/>
      <c r="EGO95" s="92"/>
      <c r="EGP95" s="92"/>
      <c r="EGQ95" s="92"/>
      <c r="EGR95" s="92"/>
      <c r="EGS95" s="92"/>
      <c r="EGT95" s="92"/>
      <c r="EGU95" s="92"/>
      <c r="EGV95" s="92"/>
      <c r="EGW95" s="92"/>
      <c r="EGX95" s="92"/>
      <c r="EGY95" s="92"/>
      <c r="EGZ95" s="92"/>
      <c r="EHA95" s="92"/>
      <c r="EHB95" s="92"/>
      <c r="EHC95" s="92"/>
      <c r="EHD95" s="92"/>
      <c r="EHE95" s="92"/>
      <c r="EHF95" s="92"/>
      <c r="EHG95" s="92"/>
      <c r="EHH95" s="92"/>
      <c r="EHI95" s="92"/>
      <c r="EHJ95" s="92"/>
      <c r="EHK95" s="92"/>
      <c r="EHL95" s="92"/>
      <c r="EHM95" s="92"/>
      <c r="EHN95" s="92"/>
      <c r="EHO95" s="92"/>
      <c r="EHP95" s="92"/>
      <c r="EHQ95" s="92"/>
      <c r="EHR95" s="92"/>
      <c r="EHS95" s="92"/>
      <c r="EHT95" s="92"/>
      <c r="EHU95" s="92"/>
      <c r="EHV95" s="92"/>
      <c r="EHW95" s="92"/>
      <c r="EHX95" s="92"/>
      <c r="EHY95" s="92"/>
      <c r="EHZ95" s="92"/>
      <c r="EIA95" s="92"/>
      <c r="EIB95" s="92"/>
      <c r="EIC95" s="92"/>
      <c r="EID95" s="92"/>
      <c r="EIE95" s="92"/>
      <c r="EIF95" s="92"/>
      <c r="EIG95" s="92"/>
      <c r="EIH95" s="92"/>
      <c r="EII95" s="92"/>
      <c r="EIJ95" s="92"/>
      <c r="EIK95" s="92"/>
      <c r="EIL95" s="92"/>
      <c r="EIM95" s="92"/>
      <c r="EIN95" s="92"/>
      <c r="EIO95" s="92"/>
      <c r="EIP95" s="92"/>
      <c r="EIQ95" s="92"/>
      <c r="EIR95" s="92"/>
      <c r="EIS95" s="92"/>
      <c r="EIT95" s="92"/>
      <c r="EIU95" s="92"/>
      <c r="EIV95" s="92"/>
      <c r="EIW95" s="92"/>
      <c r="EIX95" s="92"/>
      <c r="EIY95" s="92"/>
      <c r="EIZ95" s="92"/>
      <c r="EJA95" s="92"/>
      <c r="EJB95" s="92"/>
      <c r="EJC95" s="92"/>
      <c r="EJD95" s="92"/>
      <c r="EJE95" s="92"/>
      <c r="EJF95" s="92"/>
      <c r="EJG95" s="92"/>
      <c r="EJH95" s="92"/>
      <c r="EJI95" s="92"/>
      <c r="EJJ95" s="92"/>
      <c r="EJK95" s="92"/>
      <c r="EJL95" s="92"/>
      <c r="EJM95" s="92"/>
      <c r="EJN95" s="92"/>
      <c r="EJO95" s="92"/>
      <c r="EJP95" s="92"/>
      <c r="EJQ95" s="92"/>
      <c r="EJR95" s="92"/>
      <c r="EJS95" s="92"/>
      <c r="EJT95" s="92"/>
      <c r="EJU95" s="92"/>
      <c r="EJV95" s="92"/>
      <c r="EJW95" s="92"/>
      <c r="EJX95" s="92"/>
      <c r="EJY95" s="92"/>
      <c r="EJZ95" s="92"/>
      <c r="EKA95" s="92"/>
      <c r="EKB95" s="92"/>
      <c r="EKC95" s="92"/>
      <c r="EKD95" s="92"/>
      <c r="EKE95" s="92"/>
      <c r="EKF95" s="92"/>
      <c r="EKG95" s="92"/>
      <c r="EKH95" s="92"/>
      <c r="EKI95" s="92"/>
      <c r="EKJ95" s="92"/>
      <c r="EKK95" s="92"/>
      <c r="EKL95" s="92"/>
      <c r="EKM95" s="92"/>
      <c r="EKN95" s="92"/>
      <c r="EKO95" s="92"/>
      <c r="EKP95" s="92"/>
      <c r="EKQ95" s="92"/>
      <c r="EKR95" s="92"/>
      <c r="EKS95" s="92"/>
      <c r="EKT95" s="92"/>
      <c r="EKU95" s="92"/>
      <c r="EKV95" s="92"/>
      <c r="EKW95" s="92"/>
      <c r="EKX95" s="92"/>
      <c r="EKY95" s="92"/>
      <c r="EKZ95" s="92"/>
      <c r="ELA95" s="92"/>
      <c r="ELB95" s="92"/>
      <c r="ELC95" s="92"/>
      <c r="ELD95" s="92"/>
      <c r="ELE95" s="92"/>
      <c r="ELF95" s="92"/>
      <c r="ELG95" s="92"/>
      <c r="ELH95" s="92"/>
      <c r="ELI95" s="92"/>
      <c r="ELJ95" s="92"/>
      <c r="ELK95" s="92"/>
      <c r="ELL95" s="92"/>
      <c r="ELM95" s="92"/>
      <c r="ELN95" s="92"/>
      <c r="ELO95" s="92"/>
      <c r="ELP95" s="92"/>
      <c r="ELQ95" s="92"/>
      <c r="ELR95" s="92"/>
      <c r="ELS95" s="92"/>
      <c r="ELT95" s="92"/>
      <c r="ELU95" s="92"/>
      <c r="ELV95" s="92"/>
      <c r="ELW95" s="92"/>
      <c r="ELX95" s="92"/>
      <c r="ELY95" s="92"/>
      <c r="ELZ95" s="92"/>
      <c r="EMA95" s="92"/>
      <c r="EMB95" s="92"/>
      <c r="EMC95" s="92"/>
      <c r="EMD95" s="92"/>
      <c r="EME95" s="92"/>
      <c r="EMF95" s="92"/>
      <c r="EMG95" s="92"/>
      <c r="EMH95" s="92"/>
      <c r="EMI95" s="92"/>
      <c r="EMJ95" s="92"/>
      <c r="EMK95" s="92"/>
      <c r="EML95" s="92"/>
      <c r="EMM95" s="92"/>
      <c r="EMN95" s="92"/>
      <c r="EMO95" s="92"/>
      <c r="EMP95" s="92"/>
      <c r="EMQ95" s="92"/>
      <c r="EMR95" s="92"/>
      <c r="EMS95" s="92"/>
      <c r="EMT95" s="92"/>
      <c r="EMU95" s="92"/>
      <c r="EMV95" s="92"/>
      <c r="EMW95" s="92"/>
      <c r="EMX95" s="92"/>
      <c r="EMY95" s="92"/>
      <c r="EMZ95" s="92"/>
      <c r="ENA95" s="92"/>
      <c r="ENB95" s="92"/>
      <c r="ENC95" s="92"/>
      <c r="END95" s="92"/>
      <c r="ENE95" s="92"/>
      <c r="ENF95" s="92"/>
      <c r="ENG95" s="92"/>
      <c r="ENH95" s="92"/>
      <c r="ENI95" s="92"/>
      <c r="ENJ95" s="92"/>
      <c r="ENK95" s="92"/>
      <c r="ENL95" s="92"/>
      <c r="ENM95" s="92"/>
      <c r="ENN95" s="92"/>
      <c r="ENO95" s="92"/>
      <c r="ENP95" s="92"/>
      <c r="ENQ95" s="92"/>
      <c r="ENR95" s="92"/>
      <c r="ENS95" s="92"/>
      <c r="ENT95" s="92"/>
      <c r="ENU95" s="92"/>
      <c r="ENV95" s="92"/>
      <c r="ENW95" s="92"/>
      <c r="ENX95" s="92"/>
      <c r="ENY95" s="92"/>
      <c r="ENZ95" s="92"/>
      <c r="EOA95" s="92"/>
      <c r="EOB95" s="92"/>
      <c r="EOC95" s="92"/>
      <c r="EOD95" s="92"/>
      <c r="EOE95" s="92"/>
      <c r="EOF95" s="92"/>
      <c r="EOG95" s="92"/>
      <c r="EOH95" s="92"/>
      <c r="EOI95" s="92"/>
      <c r="EOJ95" s="92"/>
      <c r="EOK95" s="92"/>
      <c r="EOL95" s="92"/>
      <c r="EOM95" s="92"/>
      <c r="EON95" s="92"/>
      <c r="EOO95" s="92"/>
      <c r="EOP95" s="92"/>
      <c r="EOQ95" s="92"/>
      <c r="EOR95" s="92"/>
      <c r="EOS95" s="92"/>
      <c r="EOT95" s="92"/>
      <c r="EOU95" s="92"/>
      <c r="EOV95" s="92"/>
      <c r="EOW95" s="92"/>
      <c r="EOX95" s="92"/>
      <c r="EOY95" s="92"/>
      <c r="EOZ95" s="92"/>
      <c r="EPA95" s="92"/>
      <c r="EPB95" s="92"/>
      <c r="EPC95" s="92"/>
      <c r="EPD95" s="92"/>
      <c r="EPE95" s="92"/>
      <c r="EPF95" s="92"/>
      <c r="EPG95" s="92"/>
      <c r="EPH95" s="92"/>
      <c r="EPI95" s="92"/>
      <c r="EPJ95" s="92"/>
      <c r="EPK95" s="92"/>
      <c r="EPL95" s="92"/>
      <c r="EPM95" s="92"/>
      <c r="EPN95" s="92"/>
      <c r="EPO95" s="92"/>
      <c r="EPP95" s="92"/>
      <c r="EPQ95" s="92"/>
      <c r="EPR95" s="92"/>
      <c r="EPS95" s="92"/>
      <c r="EPT95" s="92"/>
      <c r="EPU95" s="92"/>
      <c r="EPV95" s="92"/>
      <c r="EPW95" s="92"/>
      <c r="EPX95" s="92"/>
      <c r="EPY95" s="92"/>
      <c r="EPZ95" s="92"/>
      <c r="EQA95" s="92"/>
      <c r="EQB95" s="92"/>
      <c r="EQC95" s="92"/>
      <c r="EQD95" s="92"/>
      <c r="EQE95" s="92"/>
      <c r="EQF95" s="92"/>
      <c r="EQG95" s="92"/>
      <c r="EQH95" s="92"/>
      <c r="EQI95" s="92"/>
      <c r="EQJ95" s="92"/>
      <c r="EQK95" s="92"/>
      <c r="EQL95" s="92"/>
      <c r="EQM95" s="92"/>
      <c r="EQN95" s="92"/>
      <c r="EQO95" s="92"/>
      <c r="EQP95" s="92"/>
      <c r="EQQ95" s="92"/>
      <c r="EQR95" s="92"/>
      <c r="EQS95" s="92"/>
      <c r="EQT95" s="92"/>
      <c r="EQU95" s="92"/>
      <c r="EQV95" s="92"/>
      <c r="EQW95" s="92"/>
      <c r="EQX95" s="92"/>
      <c r="EQY95" s="92"/>
      <c r="EQZ95" s="92"/>
      <c r="ERA95" s="92"/>
      <c r="ERB95" s="92"/>
      <c r="ERC95" s="92"/>
      <c r="ERD95" s="92"/>
      <c r="ERE95" s="92"/>
      <c r="ERF95" s="92"/>
      <c r="ERG95" s="92"/>
      <c r="ERH95" s="92"/>
      <c r="ERI95" s="92"/>
      <c r="ERJ95" s="92"/>
      <c r="ERK95" s="92"/>
      <c r="ERL95" s="92"/>
      <c r="ERM95" s="92"/>
      <c r="ERN95" s="92"/>
      <c r="ERO95" s="92"/>
      <c r="ERP95" s="92"/>
      <c r="ERQ95" s="92"/>
      <c r="ERR95" s="92"/>
      <c r="ERS95" s="92"/>
      <c r="ERT95" s="92"/>
      <c r="ERU95" s="92"/>
      <c r="ERV95" s="92"/>
      <c r="ERW95" s="92"/>
      <c r="ERX95" s="92"/>
      <c r="ERY95" s="92"/>
      <c r="ERZ95" s="92"/>
      <c r="ESA95" s="92"/>
      <c r="ESB95" s="92"/>
      <c r="ESC95" s="92"/>
      <c r="ESD95" s="92"/>
      <c r="ESE95" s="92"/>
      <c r="ESF95" s="92"/>
      <c r="ESG95" s="92"/>
      <c r="ESH95" s="92"/>
      <c r="ESI95" s="92"/>
      <c r="ESJ95" s="92"/>
      <c r="ESK95" s="92"/>
      <c r="ESL95" s="92"/>
      <c r="ESM95" s="92"/>
      <c r="ESN95" s="92"/>
      <c r="ESO95" s="92"/>
      <c r="ESP95" s="92"/>
      <c r="ESQ95" s="92"/>
      <c r="ESR95" s="92"/>
      <c r="ESS95" s="92"/>
      <c r="EST95" s="92"/>
      <c r="ESU95" s="92"/>
      <c r="ESV95" s="92"/>
      <c r="ESW95" s="92"/>
      <c r="ESX95" s="92"/>
      <c r="ESY95" s="92"/>
      <c r="ESZ95" s="92"/>
      <c r="ETA95" s="92"/>
      <c r="ETB95" s="92"/>
      <c r="ETC95" s="92"/>
      <c r="ETD95" s="92"/>
      <c r="ETE95" s="92"/>
      <c r="ETF95" s="92"/>
      <c r="ETG95" s="92"/>
      <c r="ETH95" s="92"/>
      <c r="ETI95" s="92"/>
      <c r="ETJ95" s="92"/>
      <c r="ETK95" s="92"/>
      <c r="ETL95" s="92"/>
      <c r="ETM95" s="92"/>
      <c r="ETN95" s="92"/>
      <c r="ETO95" s="92"/>
      <c r="ETP95" s="92"/>
      <c r="ETQ95" s="92"/>
      <c r="ETR95" s="92"/>
      <c r="ETS95" s="92"/>
      <c r="ETT95" s="92"/>
      <c r="ETU95" s="92"/>
      <c r="ETV95" s="92"/>
      <c r="ETW95" s="92"/>
      <c r="ETX95" s="92"/>
      <c r="ETY95" s="92"/>
      <c r="ETZ95" s="92"/>
      <c r="EUA95" s="92"/>
      <c r="EUB95" s="92"/>
      <c r="EUC95" s="92"/>
      <c r="EUD95" s="92"/>
      <c r="EUE95" s="92"/>
      <c r="EUF95" s="92"/>
      <c r="EUG95" s="92"/>
      <c r="EUH95" s="92"/>
      <c r="EUI95" s="92"/>
      <c r="EUJ95" s="92"/>
      <c r="EUK95" s="92"/>
      <c r="EUL95" s="92"/>
      <c r="EUM95" s="92"/>
      <c r="EUN95" s="92"/>
      <c r="EUO95" s="92"/>
      <c r="EUP95" s="92"/>
      <c r="EUQ95" s="92"/>
      <c r="EUR95" s="92"/>
      <c r="EUS95" s="92"/>
      <c r="EUT95" s="92"/>
      <c r="EUU95" s="92"/>
      <c r="EUV95" s="92"/>
      <c r="EUW95" s="92"/>
      <c r="EUX95" s="92"/>
      <c r="EUY95" s="92"/>
      <c r="EUZ95" s="92"/>
      <c r="EVA95" s="92"/>
      <c r="EVB95" s="92"/>
      <c r="EVC95" s="92"/>
      <c r="EVD95" s="92"/>
      <c r="EVE95" s="92"/>
      <c r="EVF95" s="92"/>
      <c r="EVG95" s="92"/>
      <c r="EVH95" s="92"/>
      <c r="EVI95" s="92"/>
      <c r="EVJ95" s="92"/>
      <c r="EVK95" s="92"/>
      <c r="EVL95" s="92"/>
      <c r="EVM95" s="92"/>
      <c r="EVN95" s="92"/>
      <c r="EVO95" s="92"/>
      <c r="EVP95" s="92"/>
      <c r="EVQ95" s="92"/>
      <c r="EVR95" s="92"/>
      <c r="EVS95" s="92"/>
      <c r="EVT95" s="92"/>
      <c r="EVU95" s="92"/>
      <c r="EVV95" s="92"/>
      <c r="EVW95" s="92"/>
      <c r="EVX95" s="92"/>
      <c r="EVY95" s="92"/>
      <c r="EVZ95" s="92"/>
      <c r="EWA95" s="92"/>
      <c r="EWB95" s="92"/>
      <c r="EWC95" s="92"/>
      <c r="EWD95" s="92"/>
      <c r="EWE95" s="92"/>
      <c r="EWF95" s="92"/>
      <c r="EWG95" s="92"/>
      <c r="EWH95" s="92"/>
      <c r="EWI95" s="92"/>
      <c r="EWJ95" s="92"/>
      <c r="EWK95" s="92"/>
      <c r="EWL95" s="92"/>
      <c r="EWM95" s="92"/>
      <c r="EWN95" s="92"/>
      <c r="EWO95" s="92"/>
      <c r="EWP95" s="92"/>
      <c r="EWQ95" s="92"/>
      <c r="EWR95" s="92"/>
      <c r="EWS95" s="92"/>
      <c r="EWT95" s="92"/>
      <c r="EWU95" s="92"/>
      <c r="EWV95" s="92"/>
      <c r="EWW95" s="92"/>
      <c r="EWX95" s="92"/>
      <c r="EWY95" s="92"/>
      <c r="EWZ95" s="92"/>
      <c r="EXA95" s="92"/>
      <c r="EXB95" s="92"/>
      <c r="EXC95" s="92"/>
      <c r="EXD95" s="92"/>
      <c r="EXE95" s="92"/>
      <c r="EXF95" s="92"/>
      <c r="EXG95" s="92"/>
      <c r="EXH95" s="92"/>
      <c r="EXI95" s="92"/>
      <c r="EXJ95" s="92"/>
      <c r="EXK95" s="92"/>
      <c r="EXL95" s="92"/>
      <c r="EXM95" s="92"/>
      <c r="EXN95" s="92"/>
      <c r="EXO95" s="92"/>
      <c r="EXP95" s="92"/>
      <c r="EXQ95" s="92"/>
      <c r="EXR95" s="92"/>
      <c r="EXS95" s="92"/>
      <c r="EXT95" s="92"/>
      <c r="EXU95" s="92"/>
      <c r="EXV95" s="92"/>
      <c r="EXW95" s="92"/>
      <c r="EXX95" s="92"/>
      <c r="EXY95" s="92"/>
      <c r="EXZ95" s="92"/>
      <c r="EYA95" s="92"/>
      <c r="EYB95" s="92"/>
      <c r="EYC95" s="92"/>
      <c r="EYD95" s="92"/>
      <c r="EYE95" s="92"/>
      <c r="EYF95" s="92"/>
      <c r="EYG95" s="92"/>
      <c r="EYH95" s="92"/>
      <c r="EYI95" s="92"/>
      <c r="EYJ95" s="92"/>
      <c r="EYK95" s="92"/>
      <c r="EYL95" s="92"/>
      <c r="EYM95" s="92"/>
      <c r="EYN95" s="92"/>
      <c r="EYO95" s="92"/>
      <c r="EYP95" s="92"/>
      <c r="EYQ95" s="92"/>
      <c r="EYR95" s="92"/>
      <c r="EYS95" s="92"/>
      <c r="EYT95" s="92"/>
      <c r="EYU95" s="92"/>
      <c r="EYV95" s="92"/>
      <c r="EYW95" s="92"/>
      <c r="EYX95" s="92"/>
      <c r="EYY95" s="92"/>
      <c r="EYZ95" s="92"/>
      <c r="EZA95" s="92"/>
      <c r="EZB95" s="92"/>
      <c r="EZC95" s="92"/>
      <c r="EZD95" s="92"/>
      <c r="EZE95" s="92"/>
      <c r="EZF95" s="92"/>
      <c r="EZG95" s="92"/>
      <c r="EZH95" s="92"/>
      <c r="EZI95" s="92"/>
      <c r="EZJ95" s="92"/>
      <c r="EZK95" s="92"/>
      <c r="EZL95" s="92"/>
      <c r="EZM95" s="92"/>
      <c r="EZN95" s="92"/>
      <c r="EZO95" s="92"/>
      <c r="EZP95" s="92"/>
      <c r="EZQ95" s="92"/>
      <c r="EZR95" s="92"/>
      <c r="EZS95" s="92"/>
      <c r="EZT95" s="92"/>
      <c r="EZU95" s="92"/>
      <c r="EZV95" s="92"/>
      <c r="EZW95" s="92"/>
      <c r="EZX95" s="92"/>
      <c r="EZY95" s="92"/>
      <c r="EZZ95" s="92"/>
      <c r="FAA95" s="92"/>
      <c r="FAB95" s="92"/>
      <c r="FAC95" s="92"/>
      <c r="FAD95" s="92"/>
      <c r="FAE95" s="92"/>
      <c r="FAF95" s="92"/>
      <c r="FAG95" s="92"/>
      <c r="FAH95" s="92"/>
      <c r="FAI95" s="92"/>
      <c r="FAJ95" s="92"/>
      <c r="FAK95" s="92"/>
      <c r="FAL95" s="92"/>
      <c r="FAM95" s="92"/>
      <c r="FAN95" s="92"/>
      <c r="FAO95" s="92"/>
      <c r="FAP95" s="92"/>
      <c r="FAQ95" s="92"/>
      <c r="FAR95" s="92"/>
      <c r="FAS95" s="92"/>
      <c r="FAT95" s="92"/>
      <c r="FAU95" s="92"/>
      <c r="FAV95" s="92"/>
      <c r="FAW95" s="92"/>
      <c r="FAX95" s="92"/>
      <c r="FAY95" s="92"/>
      <c r="FAZ95" s="92"/>
      <c r="FBA95" s="92"/>
      <c r="FBB95" s="92"/>
      <c r="FBC95" s="92"/>
      <c r="FBD95" s="92"/>
      <c r="FBE95" s="92"/>
      <c r="FBF95" s="92"/>
      <c r="FBG95" s="92"/>
      <c r="FBH95" s="92"/>
      <c r="FBI95" s="92"/>
      <c r="FBJ95" s="92"/>
      <c r="FBK95" s="92"/>
      <c r="FBL95" s="92"/>
      <c r="FBM95" s="92"/>
      <c r="FBN95" s="92"/>
      <c r="FBO95" s="92"/>
      <c r="FBP95" s="92"/>
      <c r="FBQ95" s="92"/>
      <c r="FBR95" s="92"/>
      <c r="FBS95" s="92"/>
      <c r="FBT95" s="92"/>
      <c r="FBU95" s="92"/>
      <c r="FBV95" s="92"/>
      <c r="FBW95" s="92"/>
      <c r="FBX95" s="92"/>
      <c r="FBY95" s="92"/>
      <c r="FBZ95" s="92"/>
      <c r="FCA95" s="92"/>
      <c r="FCB95" s="92"/>
      <c r="FCC95" s="92"/>
      <c r="FCD95" s="92"/>
      <c r="FCE95" s="92"/>
      <c r="FCF95" s="92"/>
      <c r="FCG95" s="92"/>
      <c r="FCH95" s="92"/>
      <c r="FCI95" s="92"/>
      <c r="FCJ95" s="92"/>
      <c r="FCK95" s="92"/>
      <c r="FCL95" s="92"/>
      <c r="FCM95" s="92"/>
      <c r="FCN95" s="92"/>
      <c r="FCO95" s="92"/>
      <c r="FCP95" s="92"/>
      <c r="FCQ95" s="92"/>
      <c r="FCR95" s="92"/>
      <c r="FCS95" s="92"/>
      <c r="FCT95" s="92"/>
      <c r="FCU95" s="92"/>
      <c r="FCV95" s="92"/>
      <c r="FCW95" s="92"/>
      <c r="FCX95" s="92"/>
      <c r="FCY95" s="92"/>
      <c r="FCZ95" s="92"/>
      <c r="FDA95" s="92"/>
      <c r="FDB95" s="92"/>
      <c r="FDC95" s="92"/>
      <c r="FDD95" s="92"/>
      <c r="FDE95" s="92"/>
      <c r="FDF95" s="92"/>
      <c r="FDG95" s="92"/>
      <c r="FDH95" s="92"/>
      <c r="FDI95" s="92"/>
      <c r="FDJ95" s="92"/>
      <c r="FDK95" s="92"/>
      <c r="FDL95" s="92"/>
      <c r="FDM95" s="92"/>
      <c r="FDN95" s="92"/>
      <c r="FDO95" s="92"/>
      <c r="FDP95" s="92"/>
      <c r="FDQ95" s="92"/>
      <c r="FDR95" s="92"/>
      <c r="FDS95" s="92"/>
      <c r="FDT95" s="92"/>
      <c r="FDU95" s="92"/>
      <c r="FDV95" s="92"/>
      <c r="FDW95" s="92"/>
      <c r="FDX95" s="92"/>
      <c r="FDY95" s="92"/>
      <c r="FDZ95" s="92"/>
      <c r="FEA95" s="92"/>
      <c r="FEB95" s="92"/>
      <c r="FEC95" s="92"/>
      <c r="FED95" s="92"/>
      <c r="FEE95" s="92"/>
      <c r="FEF95" s="92"/>
      <c r="FEG95" s="92"/>
      <c r="FEH95" s="92"/>
      <c r="FEI95" s="92"/>
      <c r="FEJ95" s="92"/>
      <c r="FEK95" s="92"/>
      <c r="FEL95" s="92"/>
      <c r="FEM95" s="92"/>
      <c r="FEN95" s="92"/>
      <c r="FEO95" s="92"/>
      <c r="FEP95" s="92"/>
      <c r="FEQ95" s="92"/>
      <c r="FER95" s="92"/>
      <c r="FES95" s="92"/>
      <c r="FET95" s="92"/>
      <c r="FEU95" s="92"/>
      <c r="FEV95" s="92"/>
      <c r="FEW95" s="92"/>
      <c r="FEX95" s="92"/>
      <c r="FEY95" s="92"/>
      <c r="FEZ95" s="92"/>
      <c r="FFA95" s="92"/>
      <c r="FFB95" s="92"/>
      <c r="FFC95" s="92"/>
      <c r="FFD95" s="92"/>
      <c r="FFE95" s="92"/>
      <c r="FFF95" s="92"/>
      <c r="FFG95" s="92"/>
      <c r="FFH95" s="92"/>
      <c r="FFI95" s="92"/>
      <c r="FFJ95" s="92"/>
      <c r="FFK95" s="92"/>
      <c r="FFL95" s="92"/>
      <c r="FFM95" s="92"/>
      <c r="FFN95" s="92"/>
      <c r="FFO95" s="92"/>
      <c r="FFP95" s="92"/>
      <c r="FFQ95" s="92"/>
      <c r="FFR95" s="92"/>
      <c r="FFS95" s="92"/>
      <c r="FFT95" s="92"/>
      <c r="FFU95" s="92"/>
      <c r="FFV95" s="92"/>
      <c r="FFW95" s="92"/>
      <c r="FFX95" s="92"/>
      <c r="FFY95" s="92"/>
      <c r="FFZ95" s="92"/>
      <c r="FGA95" s="92"/>
      <c r="FGB95" s="92"/>
      <c r="FGC95" s="92"/>
      <c r="FGD95" s="92"/>
      <c r="FGE95" s="92"/>
      <c r="FGF95" s="92"/>
      <c r="FGG95" s="92"/>
      <c r="FGH95" s="92"/>
      <c r="FGI95" s="92"/>
      <c r="FGJ95" s="92"/>
      <c r="FGK95" s="92"/>
      <c r="FGL95" s="92"/>
      <c r="FGM95" s="92"/>
      <c r="FGN95" s="92"/>
      <c r="FGO95" s="92"/>
      <c r="FGP95" s="92"/>
      <c r="FGQ95" s="92"/>
      <c r="FGR95" s="92"/>
      <c r="FGS95" s="92"/>
      <c r="FGT95" s="92"/>
      <c r="FGU95" s="92"/>
      <c r="FGV95" s="92"/>
      <c r="FGW95" s="92"/>
      <c r="FGX95" s="92"/>
      <c r="FGY95" s="92"/>
      <c r="FGZ95" s="92"/>
      <c r="FHA95" s="92"/>
      <c r="FHB95" s="92"/>
      <c r="FHC95" s="92"/>
      <c r="FHD95" s="92"/>
      <c r="FHE95" s="92"/>
      <c r="FHF95" s="92"/>
      <c r="FHG95" s="92"/>
      <c r="FHH95" s="92"/>
      <c r="FHI95" s="92"/>
      <c r="FHJ95" s="92"/>
      <c r="FHK95" s="92"/>
      <c r="FHL95" s="92"/>
      <c r="FHM95" s="92"/>
      <c r="FHN95" s="92"/>
      <c r="FHO95" s="92"/>
      <c r="FHP95" s="92"/>
      <c r="FHQ95" s="92"/>
      <c r="FHR95" s="92"/>
      <c r="FHS95" s="92"/>
      <c r="FHT95" s="92"/>
      <c r="FHU95" s="92"/>
      <c r="FHV95" s="92"/>
      <c r="FHW95" s="92"/>
      <c r="FHX95" s="92"/>
      <c r="FHY95" s="92"/>
      <c r="FHZ95" s="92"/>
      <c r="FIA95" s="92"/>
      <c r="FIB95" s="92"/>
      <c r="FIC95" s="92"/>
      <c r="FID95" s="92"/>
      <c r="FIE95" s="92"/>
      <c r="FIF95" s="92"/>
      <c r="FIG95" s="92"/>
      <c r="FIH95" s="92"/>
      <c r="FII95" s="92"/>
      <c r="FIJ95" s="92"/>
      <c r="FIK95" s="92"/>
      <c r="FIL95" s="92"/>
      <c r="FIM95" s="92"/>
      <c r="FIN95" s="92"/>
      <c r="FIO95" s="92"/>
      <c r="FIP95" s="92"/>
      <c r="FIQ95" s="92"/>
      <c r="FIR95" s="92"/>
      <c r="FIS95" s="92"/>
      <c r="FIT95" s="92"/>
      <c r="FIU95" s="92"/>
      <c r="FIV95" s="92"/>
      <c r="FIW95" s="92"/>
      <c r="FIX95" s="92"/>
      <c r="FIY95" s="92"/>
      <c r="FIZ95" s="92"/>
      <c r="FJA95" s="92"/>
      <c r="FJB95" s="92"/>
      <c r="FJC95" s="92"/>
      <c r="FJD95" s="92"/>
      <c r="FJE95" s="92"/>
      <c r="FJF95" s="92"/>
      <c r="FJG95" s="92"/>
      <c r="FJH95" s="92"/>
      <c r="FJI95" s="92"/>
      <c r="FJJ95" s="92"/>
      <c r="FJK95" s="92"/>
      <c r="FJL95" s="92"/>
      <c r="FJM95" s="92"/>
      <c r="FJN95" s="92"/>
      <c r="FJO95" s="92"/>
      <c r="FJP95" s="92"/>
      <c r="FJQ95" s="92"/>
      <c r="FJR95" s="92"/>
      <c r="FJS95" s="92"/>
      <c r="FJT95" s="92"/>
      <c r="FJU95" s="92"/>
      <c r="FJV95" s="92"/>
      <c r="FJW95" s="92"/>
      <c r="FJX95" s="92"/>
      <c r="FJY95" s="92"/>
      <c r="FJZ95" s="92"/>
      <c r="FKA95" s="92"/>
      <c r="FKB95" s="92"/>
      <c r="FKC95" s="92"/>
      <c r="FKD95" s="92"/>
      <c r="FKE95" s="92"/>
      <c r="FKF95" s="92"/>
      <c r="FKG95" s="92"/>
      <c r="FKH95" s="92"/>
      <c r="FKI95" s="92"/>
      <c r="FKJ95" s="92"/>
      <c r="FKK95" s="92"/>
      <c r="FKL95" s="92"/>
      <c r="FKM95" s="92"/>
      <c r="FKN95" s="92"/>
      <c r="FKO95" s="92"/>
      <c r="FKP95" s="92"/>
      <c r="FKQ95" s="92"/>
      <c r="FKR95" s="92"/>
      <c r="FKS95" s="92"/>
      <c r="FKT95" s="92"/>
      <c r="FKU95" s="92"/>
      <c r="FKV95" s="92"/>
      <c r="FKW95" s="92"/>
      <c r="FKX95" s="92"/>
      <c r="FKY95" s="92"/>
      <c r="FKZ95" s="92"/>
      <c r="FLA95" s="92"/>
      <c r="FLB95" s="92"/>
      <c r="FLC95" s="92"/>
      <c r="FLD95" s="92"/>
      <c r="FLE95" s="92"/>
      <c r="FLF95" s="92"/>
      <c r="FLG95" s="92"/>
      <c r="FLH95" s="92"/>
      <c r="FLI95" s="92"/>
      <c r="FLJ95" s="92"/>
      <c r="FLK95" s="92"/>
      <c r="FLL95" s="92"/>
      <c r="FLM95" s="92"/>
      <c r="FLN95" s="92"/>
      <c r="FLO95" s="92"/>
      <c r="FLP95" s="92"/>
      <c r="FLQ95" s="92"/>
      <c r="FLR95" s="92"/>
      <c r="FLS95" s="92"/>
      <c r="FLT95" s="92"/>
      <c r="FLU95" s="92"/>
      <c r="FLV95" s="92"/>
      <c r="FLW95" s="92"/>
      <c r="FLX95" s="92"/>
      <c r="FLY95" s="92"/>
      <c r="FLZ95" s="92"/>
      <c r="FMA95" s="92"/>
      <c r="FMB95" s="92"/>
      <c r="FMC95" s="92"/>
      <c r="FMD95" s="92"/>
      <c r="FME95" s="92"/>
      <c r="FMF95" s="92"/>
      <c r="FMG95" s="92"/>
      <c r="FMH95" s="92"/>
      <c r="FMI95" s="92"/>
      <c r="FMJ95" s="92"/>
      <c r="FMK95" s="92"/>
      <c r="FML95" s="92"/>
      <c r="FMM95" s="92"/>
      <c r="FMN95" s="92"/>
      <c r="FMO95" s="92"/>
      <c r="FMP95" s="92"/>
      <c r="FMQ95" s="92"/>
      <c r="FMR95" s="92"/>
      <c r="FMS95" s="92"/>
      <c r="FMT95" s="92"/>
      <c r="FMU95" s="92"/>
      <c r="FMV95" s="92"/>
      <c r="FMW95" s="92"/>
      <c r="FMX95" s="92"/>
      <c r="FMY95" s="92"/>
      <c r="FMZ95" s="92"/>
      <c r="FNA95" s="92"/>
      <c r="FNB95" s="92"/>
      <c r="FNC95" s="92"/>
      <c r="FND95" s="92"/>
      <c r="FNE95" s="92"/>
      <c r="FNF95" s="92"/>
      <c r="FNG95" s="92"/>
      <c r="FNH95" s="92"/>
      <c r="FNI95" s="92"/>
      <c r="FNJ95" s="92"/>
      <c r="FNK95" s="92"/>
      <c r="FNL95" s="92"/>
      <c r="FNM95" s="92"/>
      <c r="FNN95" s="92"/>
      <c r="FNO95" s="92"/>
      <c r="FNP95" s="92"/>
      <c r="FNQ95" s="92"/>
      <c r="FNR95" s="92"/>
      <c r="FNS95" s="92"/>
      <c r="FNT95" s="92"/>
      <c r="FNU95" s="92"/>
      <c r="FNV95" s="92"/>
      <c r="FNW95" s="92"/>
      <c r="FNX95" s="92"/>
      <c r="FNY95" s="92"/>
      <c r="FNZ95" s="92"/>
      <c r="FOA95" s="92"/>
      <c r="FOB95" s="92"/>
      <c r="FOC95" s="92"/>
      <c r="FOD95" s="92"/>
      <c r="FOE95" s="92"/>
      <c r="FOF95" s="92"/>
      <c r="FOG95" s="92"/>
      <c r="FOH95" s="92"/>
      <c r="FOI95" s="92"/>
      <c r="FOJ95" s="92"/>
      <c r="FOK95" s="92"/>
      <c r="FOL95" s="92"/>
      <c r="FOM95" s="92"/>
      <c r="FON95" s="92"/>
      <c r="FOO95" s="92"/>
      <c r="FOP95" s="92"/>
      <c r="FOQ95" s="92"/>
      <c r="FOR95" s="92"/>
      <c r="FOS95" s="92"/>
      <c r="FOT95" s="92"/>
      <c r="FOU95" s="92"/>
      <c r="FOV95" s="92"/>
      <c r="FOW95" s="92"/>
      <c r="FOX95" s="92"/>
      <c r="FOY95" s="92"/>
      <c r="FOZ95" s="92"/>
      <c r="FPA95" s="92"/>
      <c r="FPB95" s="92"/>
      <c r="FPC95" s="92"/>
      <c r="FPD95" s="92"/>
      <c r="FPE95" s="92"/>
      <c r="FPF95" s="92"/>
      <c r="FPG95" s="92"/>
      <c r="FPH95" s="92"/>
      <c r="FPI95" s="92"/>
      <c r="FPJ95" s="92"/>
      <c r="FPK95" s="92"/>
      <c r="FPL95" s="92"/>
      <c r="FPM95" s="92"/>
      <c r="FPN95" s="92"/>
      <c r="FPO95" s="92"/>
      <c r="FPP95" s="92"/>
      <c r="FPQ95" s="92"/>
      <c r="FPR95" s="92"/>
      <c r="FPS95" s="92"/>
      <c r="FPT95" s="92"/>
      <c r="FPU95" s="92"/>
      <c r="FPV95" s="92"/>
      <c r="FPW95" s="92"/>
      <c r="FPX95" s="92"/>
      <c r="FPY95" s="92"/>
      <c r="FPZ95" s="92"/>
      <c r="FQA95" s="92"/>
      <c r="FQB95" s="92"/>
      <c r="FQC95" s="92"/>
      <c r="FQD95" s="92"/>
      <c r="FQE95" s="92"/>
      <c r="FQF95" s="92"/>
      <c r="FQG95" s="92"/>
      <c r="FQH95" s="92"/>
      <c r="FQI95" s="92"/>
      <c r="FQJ95" s="92"/>
      <c r="FQK95" s="92"/>
      <c r="FQL95" s="92"/>
      <c r="FQM95" s="92"/>
      <c r="FQN95" s="92"/>
      <c r="FQO95" s="92"/>
      <c r="FQP95" s="92"/>
      <c r="FQQ95" s="92"/>
      <c r="FQR95" s="92"/>
      <c r="FQS95" s="92"/>
      <c r="FQT95" s="92"/>
      <c r="FQU95" s="92"/>
      <c r="FQV95" s="92"/>
      <c r="FQW95" s="92"/>
      <c r="FQX95" s="92"/>
      <c r="FQY95" s="92"/>
      <c r="FQZ95" s="92"/>
      <c r="FRA95" s="92"/>
      <c r="FRB95" s="92"/>
      <c r="FRC95" s="92"/>
      <c r="FRD95" s="92"/>
      <c r="FRE95" s="92"/>
      <c r="FRF95" s="92"/>
      <c r="FRG95" s="92"/>
      <c r="FRH95" s="92"/>
      <c r="FRI95" s="92"/>
      <c r="FRJ95" s="92"/>
      <c r="FRK95" s="92"/>
      <c r="FRL95" s="92"/>
      <c r="FRM95" s="92"/>
      <c r="FRN95" s="92"/>
      <c r="FRO95" s="92"/>
      <c r="FRP95" s="92"/>
      <c r="FRQ95" s="92"/>
      <c r="FRR95" s="92"/>
      <c r="FRS95" s="92"/>
      <c r="FRT95" s="92"/>
      <c r="FRU95" s="92"/>
      <c r="FRV95" s="92"/>
      <c r="FRW95" s="92"/>
      <c r="FRX95" s="92"/>
      <c r="FRY95" s="92"/>
      <c r="FRZ95" s="92"/>
      <c r="FSA95" s="92"/>
      <c r="FSB95" s="92"/>
      <c r="FSC95" s="92"/>
      <c r="FSD95" s="92"/>
      <c r="FSE95" s="92"/>
      <c r="FSF95" s="92"/>
      <c r="FSG95" s="92"/>
      <c r="FSH95" s="92"/>
      <c r="FSI95" s="92"/>
      <c r="FSJ95" s="92"/>
      <c r="FSK95" s="92"/>
      <c r="FSL95" s="92"/>
      <c r="FSM95" s="92"/>
      <c r="FSN95" s="92"/>
      <c r="FSO95" s="92"/>
      <c r="FSP95" s="92"/>
      <c r="FSQ95" s="92"/>
      <c r="FSR95" s="92"/>
      <c r="FSS95" s="92"/>
      <c r="FST95" s="92"/>
      <c r="FSU95" s="92"/>
      <c r="FSV95" s="92"/>
      <c r="FSW95" s="92"/>
      <c r="FSX95" s="92"/>
      <c r="FSY95" s="92"/>
      <c r="FSZ95" s="92"/>
      <c r="FTA95" s="92"/>
      <c r="FTB95" s="92"/>
      <c r="FTC95" s="92"/>
      <c r="FTD95" s="92"/>
      <c r="FTE95" s="92"/>
      <c r="FTF95" s="92"/>
      <c r="FTG95" s="92"/>
      <c r="FTH95" s="92"/>
      <c r="FTI95" s="92"/>
      <c r="FTJ95" s="92"/>
      <c r="FTK95" s="92"/>
      <c r="FTL95" s="92"/>
      <c r="FTM95" s="92"/>
      <c r="FTN95" s="92"/>
      <c r="FTO95" s="92"/>
      <c r="FTP95" s="92"/>
      <c r="FTQ95" s="92"/>
      <c r="FTR95" s="92"/>
      <c r="FTS95" s="92"/>
      <c r="FTT95" s="92"/>
      <c r="FTU95" s="92"/>
      <c r="FTV95" s="92"/>
      <c r="FTW95" s="92"/>
      <c r="FTX95" s="92"/>
      <c r="FTY95" s="92"/>
      <c r="FTZ95" s="92"/>
      <c r="FUA95" s="92"/>
      <c r="FUB95" s="92"/>
      <c r="FUC95" s="92"/>
      <c r="FUD95" s="92"/>
      <c r="FUE95" s="92"/>
      <c r="FUF95" s="92"/>
      <c r="FUG95" s="92"/>
      <c r="FUH95" s="92"/>
      <c r="FUI95" s="92"/>
      <c r="FUJ95" s="92"/>
      <c r="FUK95" s="92"/>
      <c r="FUL95" s="92"/>
      <c r="FUM95" s="92"/>
      <c r="FUN95" s="92"/>
      <c r="FUO95" s="92"/>
      <c r="FUP95" s="92"/>
      <c r="FUQ95" s="92"/>
      <c r="FUR95" s="92"/>
      <c r="FUS95" s="92"/>
      <c r="FUT95" s="92"/>
      <c r="FUU95" s="92"/>
      <c r="FUV95" s="92"/>
      <c r="FUW95" s="92"/>
      <c r="FUX95" s="92"/>
      <c r="FUY95" s="92"/>
      <c r="FUZ95" s="92"/>
      <c r="FVA95" s="92"/>
      <c r="FVB95" s="92"/>
      <c r="FVC95" s="92"/>
      <c r="FVD95" s="92"/>
      <c r="FVE95" s="92"/>
      <c r="FVF95" s="92"/>
      <c r="FVG95" s="92"/>
      <c r="FVH95" s="92"/>
      <c r="FVI95" s="92"/>
      <c r="FVJ95" s="92"/>
      <c r="FVK95" s="92"/>
      <c r="FVL95" s="92"/>
      <c r="FVM95" s="92"/>
      <c r="FVN95" s="92"/>
      <c r="FVO95" s="92"/>
      <c r="FVP95" s="92"/>
      <c r="FVQ95" s="92"/>
      <c r="FVR95" s="92"/>
      <c r="FVS95" s="92"/>
      <c r="FVT95" s="92"/>
      <c r="FVU95" s="92"/>
      <c r="FVV95" s="92"/>
      <c r="FVW95" s="92"/>
      <c r="FVX95" s="92"/>
      <c r="FVY95" s="92"/>
      <c r="FVZ95" s="92"/>
      <c r="FWA95" s="92"/>
      <c r="FWB95" s="92"/>
      <c r="FWC95" s="92"/>
      <c r="FWD95" s="92"/>
      <c r="FWE95" s="92"/>
      <c r="FWF95" s="92"/>
      <c r="FWG95" s="92"/>
      <c r="FWH95" s="92"/>
      <c r="FWI95" s="92"/>
      <c r="FWJ95" s="92"/>
      <c r="FWK95" s="92"/>
      <c r="FWL95" s="92"/>
      <c r="FWM95" s="92"/>
      <c r="FWN95" s="92"/>
      <c r="FWO95" s="92"/>
      <c r="FWP95" s="92"/>
      <c r="FWQ95" s="92"/>
      <c r="FWR95" s="92"/>
      <c r="FWS95" s="92"/>
      <c r="FWT95" s="92"/>
      <c r="FWU95" s="92"/>
      <c r="FWV95" s="92"/>
      <c r="FWW95" s="92"/>
      <c r="FWX95" s="92"/>
      <c r="FWY95" s="92"/>
      <c r="FWZ95" s="92"/>
      <c r="FXA95" s="92"/>
      <c r="FXB95" s="92"/>
      <c r="FXC95" s="92"/>
      <c r="FXD95" s="92"/>
      <c r="FXE95" s="92"/>
      <c r="FXF95" s="92"/>
      <c r="FXG95" s="92"/>
      <c r="FXH95" s="92"/>
      <c r="FXI95" s="92"/>
      <c r="FXJ95" s="92"/>
      <c r="FXK95" s="92"/>
      <c r="FXL95" s="92"/>
      <c r="FXM95" s="92"/>
      <c r="FXN95" s="92"/>
      <c r="FXO95" s="92"/>
      <c r="FXP95" s="92"/>
      <c r="FXQ95" s="92"/>
      <c r="FXR95" s="92"/>
      <c r="FXS95" s="92"/>
      <c r="FXT95" s="92"/>
      <c r="FXU95" s="92"/>
      <c r="FXV95" s="92"/>
      <c r="FXW95" s="92"/>
      <c r="FXX95" s="92"/>
      <c r="FXY95" s="92"/>
      <c r="FXZ95" s="92"/>
      <c r="FYA95" s="92"/>
      <c r="FYB95" s="92"/>
      <c r="FYC95" s="92"/>
      <c r="FYD95" s="92"/>
      <c r="FYE95" s="92"/>
      <c r="FYF95" s="92"/>
      <c r="FYG95" s="92"/>
      <c r="FYH95" s="92"/>
      <c r="FYI95" s="92"/>
      <c r="FYJ95" s="92"/>
      <c r="FYK95" s="92"/>
      <c r="FYL95" s="92"/>
      <c r="FYM95" s="92"/>
      <c r="FYN95" s="92"/>
      <c r="FYO95" s="92"/>
      <c r="FYP95" s="92"/>
      <c r="FYQ95" s="92"/>
      <c r="FYR95" s="92"/>
      <c r="FYS95" s="92"/>
      <c r="FYT95" s="92"/>
      <c r="FYU95" s="92"/>
      <c r="FYV95" s="92"/>
      <c r="FYW95" s="92"/>
      <c r="FYX95" s="92"/>
      <c r="FYY95" s="92"/>
      <c r="FYZ95" s="92"/>
      <c r="FZA95" s="92"/>
      <c r="FZB95" s="92"/>
      <c r="FZC95" s="92"/>
      <c r="FZD95" s="92"/>
      <c r="FZE95" s="92"/>
      <c r="FZF95" s="92"/>
      <c r="FZG95" s="92"/>
      <c r="FZH95" s="92"/>
      <c r="FZI95" s="92"/>
      <c r="FZJ95" s="92"/>
      <c r="FZK95" s="92"/>
      <c r="FZL95" s="92"/>
      <c r="FZM95" s="92"/>
      <c r="FZN95" s="92"/>
      <c r="FZO95" s="92"/>
      <c r="FZP95" s="92"/>
      <c r="FZQ95" s="92"/>
      <c r="FZR95" s="92"/>
      <c r="FZS95" s="92"/>
      <c r="FZT95" s="92"/>
      <c r="FZU95" s="92"/>
      <c r="FZV95" s="92"/>
      <c r="FZW95" s="92"/>
      <c r="FZX95" s="92"/>
      <c r="FZY95" s="92"/>
      <c r="FZZ95" s="92"/>
      <c r="GAA95" s="92"/>
      <c r="GAB95" s="92"/>
      <c r="GAC95" s="92"/>
      <c r="GAD95" s="92"/>
      <c r="GAE95" s="92"/>
      <c r="GAF95" s="92"/>
      <c r="GAG95" s="92"/>
      <c r="GAH95" s="92"/>
      <c r="GAI95" s="92"/>
      <c r="GAJ95" s="92"/>
      <c r="GAK95" s="92"/>
      <c r="GAL95" s="92"/>
      <c r="GAM95" s="92"/>
      <c r="GAN95" s="92"/>
      <c r="GAO95" s="92"/>
      <c r="GAP95" s="92"/>
      <c r="GAQ95" s="92"/>
      <c r="GAR95" s="92"/>
      <c r="GAS95" s="92"/>
      <c r="GAT95" s="92"/>
      <c r="GAU95" s="92"/>
      <c r="GAV95" s="92"/>
      <c r="GAW95" s="92"/>
      <c r="GAX95" s="92"/>
      <c r="GAY95" s="92"/>
      <c r="GAZ95" s="92"/>
      <c r="GBA95" s="92"/>
      <c r="GBB95" s="92"/>
      <c r="GBC95" s="92"/>
      <c r="GBD95" s="92"/>
      <c r="GBE95" s="92"/>
      <c r="GBF95" s="92"/>
      <c r="GBG95" s="92"/>
      <c r="GBH95" s="92"/>
      <c r="GBI95" s="92"/>
      <c r="GBJ95" s="92"/>
      <c r="GBK95" s="92"/>
      <c r="GBL95" s="92"/>
      <c r="GBM95" s="92"/>
      <c r="GBN95" s="92"/>
      <c r="GBO95" s="92"/>
      <c r="GBP95" s="92"/>
      <c r="GBQ95" s="92"/>
      <c r="GBR95" s="92"/>
      <c r="GBS95" s="92"/>
      <c r="GBT95" s="92"/>
      <c r="GBU95" s="92"/>
      <c r="GBV95" s="92"/>
      <c r="GBW95" s="92"/>
      <c r="GBX95" s="92"/>
      <c r="GBY95" s="92"/>
      <c r="GBZ95" s="92"/>
      <c r="GCA95" s="92"/>
      <c r="GCB95" s="92"/>
      <c r="GCC95" s="92"/>
      <c r="GCD95" s="92"/>
      <c r="GCE95" s="92"/>
      <c r="GCF95" s="92"/>
      <c r="GCG95" s="92"/>
      <c r="GCH95" s="92"/>
      <c r="GCI95" s="92"/>
      <c r="GCJ95" s="92"/>
      <c r="GCK95" s="92"/>
      <c r="GCL95" s="92"/>
      <c r="GCM95" s="92"/>
      <c r="GCN95" s="92"/>
      <c r="GCO95" s="92"/>
      <c r="GCP95" s="92"/>
      <c r="GCQ95" s="92"/>
      <c r="GCR95" s="92"/>
      <c r="GCS95" s="92"/>
      <c r="GCT95" s="92"/>
      <c r="GCU95" s="92"/>
      <c r="GCV95" s="92"/>
      <c r="GCW95" s="92"/>
      <c r="GCX95" s="92"/>
      <c r="GCY95" s="92"/>
      <c r="GCZ95" s="92"/>
      <c r="GDA95" s="92"/>
      <c r="GDB95" s="92"/>
      <c r="GDC95" s="92"/>
      <c r="GDD95" s="92"/>
      <c r="GDE95" s="92"/>
      <c r="GDF95" s="92"/>
      <c r="GDG95" s="92"/>
      <c r="GDH95" s="92"/>
      <c r="GDI95" s="92"/>
      <c r="GDJ95" s="92"/>
      <c r="GDK95" s="92"/>
      <c r="GDL95" s="92"/>
      <c r="GDM95" s="92"/>
      <c r="GDN95" s="92"/>
      <c r="GDO95" s="92"/>
      <c r="GDP95" s="92"/>
      <c r="GDQ95" s="92"/>
      <c r="GDR95" s="92"/>
      <c r="GDS95" s="92"/>
      <c r="GDT95" s="92"/>
      <c r="GDU95" s="92"/>
      <c r="GDV95" s="92"/>
      <c r="GDW95" s="92"/>
      <c r="GDX95" s="92"/>
      <c r="GDY95" s="92"/>
      <c r="GDZ95" s="92"/>
      <c r="GEA95" s="92"/>
      <c r="GEB95" s="92"/>
      <c r="GEC95" s="92"/>
      <c r="GED95" s="92"/>
      <c r="GEE95" s="92"/>
      <c r="GEF95" s="92"/>
      <c r="GEG95" s="92"/>
      <c r="GEH95" s="92"/>
      <c r="GEI95" s="92"/>
      <c r="GEJ95" s="92"/>
      <c r="GEK95" s="92"/>
      <c r="GEL95" s="92"/>
      <c r="GEM95" s="92"/>
      <c r="GEN95" s="92"/>
      <c r="GEO95" s="92"/>
      <c r="GEP95" s="92"/>
      <c r="GEQ95" s="92"/>
      <c r="GER95" s="92"/>
      <c r="GES95" s="92"/>
      <c r="GET95" s="92"/>
      <c r="GEU95" s="92"/>
      <c r="GEV95" s="92"/>
      <c r="GEW95" s="92"/>
      <c r="GEX95" s="92"/>
      <c r="GEY95" s="92"/>
      <c r="GEZ95" s="92"/>
      <c r="GFA95" s="92"/>
      <c r="GFB95" s="92"/>
      <c r="GFC95" s="92"/>
      <c r="GFD95" s="92"/>
      <c r="GFE95" s="92"/>
      <c r="GFF95" s="92"/>
      <c r="GFG95" s="92"/>
      <c r="GFH95" s="92"/>
      <c r="GFI95" s="92"/>
      <c r="GFJ95" s="92"/>
      <c r="GFK95" s="92"/>
      <c r="GFL95" s="92"/>
      <c r="GFM95" s="92"/>
      <c r="GFN95" s="92"/>
      <c r="GFO95" s="92"/>
      <c r="GFP95" s="92"/>
      <c r="GFQ95" s="92"/>
      <c r="GFR95" s="92"/>
      <c r="GFS95" s="92"/>
      <c r="GFT95" s="92"/>
      <c r="GFU95" s="92"/>
      <c r="GFV95" s="92"/>
      <c r="GFW95" s="92"/>
      <c r="GFX95" s="92"/>
      <c r="GFY95" s="92"/>
      <c r="GFZ95" s="92"/>
      <c r="GGA95" s="92"/>
      <c r="GGB95" s="92"/>
      <c r="GGC95" s="92"/>
      <c r="GGD95" s="92"/>
      <c r="GGE95" s="92"/>
      <c r="GGF95" s="92"/>
      <c r="GGG95" s="92"/>
      <c r="GGH95" s="92"/>
      <c r="GGI95" s="92"/>
      <c r="GGJ95" s="92"/>
      <c r="GGK95" s="92"/>
      <c r="GGL95" s="92"/>
      <c r="GGM95" s="92"/>
      <c r="GGN95" s="92"/>
      <c r="GGO95" s="92"/>
      <c r="GGP95" s="92"/>
      <c r="GGQ95" s="92"/>
      <c r="GGR95" s="92"/>
      <c r="GGS95" s="92"/>
      <c r="GGT95" s="92"/>
      <c r="GGU95" s="92"/>
      <c r="GGV95" s="92"/>
      <c r="GGW95" s="92"/>
      <c r="GGX95" s="92"/>
      <c r="GGY95" s="92"/>
      <c r="GGZ95" s="92"/>
      <c r="GHA95" s="92"/>
      <c r="GHB95" s="92"/>
      <c r="GHC95" s="92"/>
      <c r="GHD95" s="92"/>
      <c r="GHE95" s="92"/>
      <c r="GHF95" s="92"/>
      <c r="GHG95" s="92"/>
      <c r="GHH95" s="92"/>
      <c r="GHI95" s="92"/>
      <c r="GHJ95" s="92"/>
      <c r="GHK95" s="92"/>
      <c r="GHL95" s="92"/>
      <c r="GHM95" s="92"/>
      <c r="GHN95" s="92"/>
      <c r="GHO95" s="92"/>
      <c r="GHP95" s="92"/>
      <c r="GHQ95" s="92"/>
      <c r="GHR95" s="92"/>
      <c r="GHS95" s="92"/>
      <c r="GHT95" s="92"/>
      <c r="GHU95" s="92"/>
      <c r="GHV95" s="92"/>
      <c r="GHW95" s="92"/>
      <c r="GHX95" s="92"/>
      <c r="GHY95" s="92"/>
      <c r="GHZ95" s="92"/>
      <c r="GIA95" s="92"/>
      <c r="GIB95" s="92"/>
      <c r="GIC95" s="92"/>
      <c r="GID95" s="92"/>
      <c r="GIE95" s="92"/>
      <c r="GIF95" s="92"/>
      <c r="GIG95" s="92"/>
      <c r="GIH95" s="92"/>
      <c r="GII95" s="92"/>
      <c r="GIJ95" s="92"/>
      <c r="GIK95" s="92"/>
      <c r="GIL95" s="92"/>
      <c r="GIM95" s="92"/>
      <c r="GIN95" s="92"/>
      <c r="GIO95" s="92"/>
      <c r="GIP95" s="92"/>
      <c r="GIQ95" s="92"/>
      <c r="GIR95" s="92"/>
      <c r="GIS95" s="92"/>
      <c r="GIT95" s="92"/>
      <c r="GIU95" s="92"/>
      <c r="GIV95" s="92"/>
      <c r="GIW95" s="92"/>
      <c r="GIX95" s="92"/>
      <c r="GIY95" s="92"/>
      <c r="GIZ95" s="92"/>
      <c r="GJA95" s="92"/>
      <c r="GJB95" s="92"/>
      <c r="GJC95" s="92"/>
      <c r="GJD95" s="92"/>
      <c r="GJE95" s="92"/>
      <c r="GJF95" s="92"/>
      <c r="GJG95" s="92"/>
      <c r="GJH95" s="92"/>
      <c r="GJI95" s="92"/>
      <c r="GJJ95" s="92"/>
      <c r="GJK95" s="92"/>
      <c r="GJL95" s="92"/>
      <c r="GJM95" s="92"/>
      <c r="GJN95" s="92"/>
      <c r="GJO95" s="92"/>
      <c r="GJP95" s="92"/>
      <c r="GJQ95" s="92"/>
      <c r="GJR95" s="92"/>
      <c r="GJS95" s="92"/>
      <c r="GJT95" s="92"/>
      <c r="GJU95" s="92"/>
      <c r="GJV95" s="92"/>
      <c r="GJW95" s="92"/>
      <c r="GJX95" s="92"/>
      <c r="GJY95" s="92"/>
      <c r="GJZ95" s="92"/>
      <c r="GKA95" s="92"/>
      <c r="GKB95" s="92"/>
      <c r="GKC95" s="92"/>
      <c r="GKD95" s="92"/>
      <c r="GKE95" s="92"/>
      <c r="GKF95" s="92"/>
      <c r="GKG95" s="92"/>
      <c r="GKH95" s="92"/>
      <c r="GKI95" s="92"/>
      <c r="GKJ95" s="92"/>
      <c r="GKK95" s="92"/>
      <c r="GKL95" s="92"/>
      <c r="GKM95" s="92"/>
      <c r="GKN95" s="92"/>
      <c r="GKO95" s="92"/>
      <c r="GKP95" s="92"/>
      <c r="GKQ95" s="92"/>
      <c r="GKR95" s="92"/>
      <c r="GKS95" s="92"/>
      <c r="GKT95" s="92"/>
      <c r="GKU95" s="92"/>
      <c r="GKV95" s="92"/>
      <c r="GKW95" s="92"/>
      <c r="GKX95" s="92"/>
      <c r="GKY95" s="92"/>
      <c r="GKZ95" s="92"/>
      <c r="GLA95" s="92"/>
      <c r="GLB95" s="92"/>
      <c r="GLC95" s="92"/>
      <c r="GLD95" s="92"/>
      <c r="GLE95" s="92"/>
      <c r="GLF95" s="92"/>
      <c r="GLG95" s="92"/>
      <c r="GLH95" s="92"/>
      <c r="GLI95" s="92"/>
      <c r="GLJ95" s="92"/>
      <c r="GLK95" s="92"/>
      <c r="GLL95" s="92"/>
      <c r="GLM95" s="92"/>
      <c r="GLN95" s="92"/>
      <c r="GLO95" s="92"/>
      <c r="GLP95" s="92"/>
      <c r="GLQ95" s="92"/>
      <c r="GLR95" s="92"/>
      <c r="GLS95" s="92"/>
      <c r="GLT95" s="92"/>
      <c r="GLU95" s="92"/>
      <c r="GLV95" s="92"/>
      <c r="GLW95" s="92"/>
      <c r="GLX95" s="92"/>
      <c r="GLY95" s="92"/>
      <c r="GLZ95" s="92"/>
      <c r="GMA95" s="92"/>
      <c r="GMB95" s="92"/>
      <c r="GMC95" s="92"/>
      <c r="GMD95" s="92"/>
      <c r="GME95" s="92"/>
      <c r="GMF95" s="92"/>
      <c r="GMG95" s="92"/>
      <c r="GMH95" s="92"/>
      <c r="GMI95" s="92"/>
      <c r="GMJ95" s="92"/>
      <c r="GMK95" s="92"/>
      <c r="GML95" s="92"/>
      <c r="GMM95" s="92"/>
      <c r="GMN95" s="92"/>
      <c r="GMO95" s="92"/>
      <c r="GMP95" s="92"/>
      <c r="GMQ95" s="92"/>
      <c r="GMR95" s="92"/>
      <c r="GMS95" s="92"/>
      <c r="GMT95" s="92"/>
      <c r="GMU95" s="92"/>
      <c r="GMV95" s="92"/>
      <c r="GMW95" s="92"/>
      <c r="GMX95" s="92"/>
      <c r="GMY95" s="92"/>
      <c r="GMZ95" s="92"/>
      <c r="GNA95" s="92"/>
      <c r="GNB95" s="92"/>
      <c r="GNC95" s="92"/>
      <c r="GND95" s="92"/>
      <c r="GNE95" s="92"/>
      <c r="GNF95" s="92"/>
      <c r="GNG95" s="92"/>
      <c r="GNH95" s="92"/>
      <c r="GNI95" s="92"/>
      <c r="GNJ95" s="92"/>
      <c r="GNK95" s="92"/>
      <c r="GNL95" s="92"/>
      <c r="GNM95" s="92"/>
      <c r="GNN95" s="92"/>
      <c r="GNO95" s="92"/>
      <c r="GNP95" s="92"/>
      <c r="GNQ95" s="92"/>
      <c r="GNR95" s="92"/>
      <c r="GNS95" s="92"/>
      <c r="GNT95" s="92"/>
      <c r="GNU95" s="92"/>
      <c r="GNV95" s="92"/>
      <c r="GNW95" s="92"/>
      <c r="GNX95" s="92"/>
      <c r="GNY95" s="92"/>
      <c r="GNZ95" s="92"/>
      <c r="GOA95" s="92"/>
      <c r="GOB95" s="92"/>
      <c r="GOC95" s="92"/>
      <c r="GOD95" s="92"/>
      <c r="GOE95" s="92"/>
      <c r="GOF95" s="92"/>
      <c r="GOG95" s="92"/>
      <c r="GOH95" s="92"/>
      <c r="GOI95" s="92"/>
      <c r="GOJ95" s="92"/>
      <c r="GOK95" s="92"/>
      <c r="GOL95" s="92"/>
      <c r="GOM95" s="92"/>
      <c r="GON95" s="92"/>
      <c r="GOO95" s="92"/>
      <c r="GOP95" s="92"/>
      <c r="GOQ95" s="92"/>
      <c r="GOR95" s="92"/>
      <c r="GOS95" s="92"/>
      <c r="GOT95" s="92"/>
      <c r="GOU95" s="92"/>
      <c r="GOV95" s="92"/>
      <c r="GOW95" s="92"/>
      <c r="GOX95" s="92"/>
      <c r="GOY95" s="92"/>
      <c r="GOZ95" s="92"/>
      <c r="GPA95" s="92"/>
      <c r="GPB95" s="92"/>
      <c r="GPC95" s="92"/>
      <c r="GPD95" s="92"/>
      <c r="GPE95" s="92"/>
      <c r="GPF95" s="92"/>
      <c r="GPG95" s="92"/>
      <c r="GPH95" s="92"/>
      <c r="GPI95" s="92"/>
      <c r="GPJ95" s="92"/>
      <c r="GPK95" s="92"/>
      <c r="GPL95" s="92"/>
      <c r="GPM95" s="92"/>
      <c r="GPN95" s="92"/>
      <c r="GPO95" s="92"/>
      <c r="GPP95" s="92"/>
      <c r="GPQ95" s="92"/>
      <c r="GPR95" s="92"/>
      <c r="GPS95" s="92"/>
      <c r="GPT95" s="92"/>
      <c r="GPU95" s="92"/>
      <c r="GPV95" s="92"/>
      <c r="GPW95" s="92"/>
      <c r="GPX95" s="92"/>
      <c r="GPY95" s="92"/>
      <c r="GPZ95" s="92"/>
      <c r="GQA95" s="92"/>
      <c r="GQB95" s="92"/>
      <c r="GQC95" s="92"/>
      <c r="GQD95" s="92"/>
      <c r="GQE95" s="92"/>
      <c r="GQF95" s="92"/>
      <c r="GQG95" s="92"/>
      <c r="GQH95" s="92"/>
      <c r="GQI95" s="92"/>
      <c r="GQJ95" s="92"/>
      <c r="GQK95" s="92"/>
      <c r="GQL95" s="92"/>
      <c r="GQM95" s="92"/>
      <c r="GQN95" s="92"/>
      <c r="GQO95" s="92"/>
      <c r="GQP95" s="92"/>
      <c r="GQQ95" s="92"/>
      <c r="GQR95" s="92"/>
      <c r="GQS95" s="92"/>
      <c r="GQT95" s="92"/>
      <c r="GQU95" s="92"/>
      <c r="GQV95" s="92"/>
      <c r="GQW95" s="92"/>
      <c r="GQX95" s="92"/>
      <c r="GQY95" s="92"/>
      <c r="GQZ95" s="92"/>
      <c r="GRA95" s="92"/>
      <c r="GRB95" s="92"/>
      <c r="GRC95" s="92"/>
      <c r="GRD95" s="92"/>
      <c r="GRE95" s="92"/>
      <c r="GRF95" s="92"/>
      <c r="GRG95" s="92"/>
      <c r="GRH95" s="92"/>
      <c r="GRI95" s="92"/>
      <c r="GRJ95" s="92"/>
      <c r="GRK95" s="92"/>
      <c r="GRL95" s="92"/>
      <c r="GRM95" s="92"/>
      <c r="GRN95" s="92"/>
      <c r="GRO95" s="92"/>
      <c r="GRP95" s="92"/>
      <c r="GRQ95" s="92"/>
      <c r="GRR95" s="92"/>
      <c r="GRS95" s="92"/>
      <c r="GRT95" s="92"/>
      <c r="GRU95" s="92"/>
      <c r="GRV95" s="92"/>
      <c r="GRW95" s="92"/>
      <c r="GRX95" s="92"/>
      <c r="GRY95" s="92"/>
      <c r="GRZ95" s="92"/>
      <c r="GSA95" s="92"/>
      <c r="GSB95" s="92"/>
      <c r="GSC95" s="92"/>
      <c r="GSD95" s="92"/>
      <c r="GSE95" s="92"/>
      <c r="GSF95" s="92"/>
      <c r="GSG95" s="92"/>
      <c r="GSH95" s="92"/>
      <c r="GSI95" s="92"/>
      <c r="GSJ95" s="92"/>
      <c r="GSK95" s="92"/>
      <c r="GSL95" s="92"/>
      <c r="GSM95" s="92"/>
      <c r="GSN95" s="92"/>
      <c r="GSO95" s="92"/>
      <c r="GSP95" s="92"/>
      <c r="GSQ95" s="92"/>
      <c r="GSR95" s="92"/>
      <c r="GSS95" s="92"/>
      <c r="GST95" s="92"/>
      <c r="GSU95" s="92"/>
      <c r="GSV95" s="92"/>
      <c r="GSW95" s="92"/>
      <c r="GSX95" s="92"/>
      <c r="GSY95" s="92"/>
      <c r="GSZ95" s="92"/>
      <c r="GTA95" s="92"/>
      <c r="GTB95" s="92"/>
      <c r="GTC95" s="92"/>
      <c r="GTD95" s="92"/>
      <c r="GTE95" s="92"/>
      <c r="GTF95" s="92"/>
      <c r="GTG95" s="92"/>
      <c r="GTH95" s="92"/>
      <c r="GTI95" s="92"/>
      <c r="GTJ95" s="92"/>
      <c r="GTK95" s="92"/>
      <c r="GTL95" s="92"/>
      <c r="GTM95" s="92"/>
      <c r="GTN95" s="92"/>
      <c r="GTO95" s="92"/>
      <c r="GTP95" s="92"/>
      <c r="GTQ95" s="92"/>
      <c r="GTR95" s="92"/>
      <c r="GTS95" s="92"/>
      <c r="GTT95" s="92"/>
      <c r="GTU95" s="92"/>
      <c r="GTV95" s="92"/>
      <c r="GTW95" s="92"/>
      <c r="GTX95" s="92"/>
      <c r="GTY95" s="92"/>
      <c r="GTZ95" s="92"/>
      <c r="GUA95" s="92"/>
      <c r="GUB95" s="92"/>
      <c r="GUC95" s="92"/>
      <c r="GUD95" s="92"/>
      <c r="GUE95" s="92"/>
      <c r="GUF95" s="92"/>
      <c r="GUG95" s="92"/>
      <c r="GUH95" s="92"/>
      <c r="GUI95" s="92"/>
      <c r="GUJ95" s="92"/>
      <c r="GUK95" s="92"/>
      <c r="GUL95" s="92"/>
      <c r="GUM95" s="92"/>
      <c r="GUN95" s="92"/>
      <c r="GUO95" s="92"/>
      <c r="GUP95" s="92"/>
      <c r="GUQ95" s="92"/>
      <c r="GUR95" s="92"/>
      <c r="GUS95" s="92"/>
      <c r="GUT95" s="92"/>
      <c r="GUU95" s="92"/>
      <c r="GUV95" s="92"/>
      <c r="GUW95" s="92"/>
      <c r="GUX95" s="92"/>
      <c r="GUY95" s="92"/>
      <c r="GUZ95" s="92"/>
      <c r="GVA95" s="92"/>
      <c r="GVB95" s="92"/>
      <c r="GVC95" s="92"/>
      <c r="GVD95" s="92"/>
      <c r="GVE95" s="92"/>
      <c r="GVF95" s="92"/>
      <c r="GVG95" s="92"/>
      <c r="GVH95" s="92"/>
      <c r="GVI95" s="92"/>
      <c r="GVJ95" s="92"/>
      <c r="GVK95" s="92"/>
      <c r="GVL95" s="92"/>
      <c r="GVM95" s="92"/>
      <c r="GVN95" s="92"/>
      <c r="GVO95" s="92"/>
      <c r="GVP95" s="92"/>
      <c r="GVQ95" s="92"/>
      <c r="GVR95" s="92"/>
      <c r="GVS95" s="92"/>
      <c r="GVT95" s="92"/>
      <c r="GVU95" s="92"/>
      <c r="GVV95" s="92"/>
      <c r="GVW95" s="92"/>
      <c r="GVX95" s="92"/>
      <c r="GVY95" s="92"/>
      <c r="GVZ95" s="92"/>
      <c r="GWA95" s="92"/>
      <c r="GWB95" s="92"/>
      <c r="GWC95" s="92"/>
      <c r="GWD95" s="92"/>
      <c r="GWE95" s="92"/>
      <c r="GWF95" s="92"/>
      <c r="GWG95" s="92"/>
      <c r="GWH95" s="92"/>
      <c r="GWI95" s="92"/>
      <c r="GWJ95" s="92"/>
      <c r="GWK95" s="92"/>
      <c r="GWL95" s="92"/>
      <c r="GWM95" s="92"/>
      <c r="GWN95" s="92"/>
      <c r="GWO95" s="92"/>
      <c r="GWP95" s="92"/>
      <c r="GWQ95" s="92"/>
      <c r="GWR95" s="92"/>
      <c r="GWS95" s="92"/>
      <c r="GWT95" s="92"/>
      <c r="GWU95" s="92"/>
      <c r="GWV95" s="92"/>
      <c r="GWW95" s="92"/>
      <c r="GWX95" s="92"/>
      <c r="GWY95" s="92"/>
      <c r="GWZ95" s="92"/>
      <c r="GXA95" s="92"/>
      <c r="GXB95" s="92"/>
      <c r="GXC95" s="92"/>
      <c r="GXD95" s="92"/>
      <c r="GXE95" s="92"/>
      <c r="GXF95" s="92"/>
      <c r="GXG95" s="92"/>
      <c r="GXH95" s="92"/>
      <c r="GXI95" s="92"/>
      <c r="GXJ95" s="92"/>
      <c r="GXK95" s="92"/>
      <c r="GXL95" s="92"/>
      <c r="GXM95" s="92"/>
      <c r="GXN95" s="92"/>
      <c r="GXO95" s="92"/>
      <c r="GXP95" s="92"/>
      <c r="GXQ95" s="92"/>
      <c r="GXR95" s="92"/>
      <c r="GXS95" s="92"/>
      <c r="GXT95" s="92"/>
      <c r="GXU95" s="92"/>
      <c r="GXV95" s="92"/>
      <c r="GXW95" s="92"/>
      <c r="GXX95" s="92"/>
      <c r="GXY95" s="92"/>
      <c r="GXZ95" s="92"/>
      <c r="GYA95" s="92"/>
      <c r="GYB95" s="92"/>
      <c r="GYC95" s="92"/>
      <c r="GYD95" s="92"/>
      <c r="GYE95" s="92"/>
      <c r="GYF95" s="92"/>
      <c r="GYG95" s="92"/>
      <c r="GYH95" s="92"/>
      <c r="GYI95" s="92"/>
      <c r="GYJ95" s="92"/>
      <c r="GYK95" s="92"/>
      <c r="GYL95" s="92"/>
      <c r="GYM95" s="92"/>
      <c r="GYN95" s="92"/>
      <c r="GYO95" s="92"/>
      <c r="GYP95" s="92"/>
      <c r="GYQ95" s="92"/>
      <c r="GYR95" s="92"/>
      <c r="GYS95" s="92"/>
      <c r="GYT95" s="92"/>
      <c r="GYU95" s="92"/>
      <c r="GYV95" s="92"/>
      <c r="GYW95" s="92"/>
      <c r="GYX95" s="92"/>
      <c r="GYY95" s="92"/>
      <c r="GYZ95" s="92"/>
      <c r="GZA95" s="92"/>
      <c r="GZB95" s="92"/>
      <c r="GZC95" s="92"/>
      <c r="GZD95" s="92"/>
      <c r="GZE95" s="92"/>
      <c r="GZF95" s="92"/>
      <c r="GZG95" s="92"/>
      <c r="GZH95" s="92"/>
      <c r="GZI95" s="92"/>
      <c r="GZJ95" s="92"/>
      <c r="GZK95" s="92"/>
      <c r="GZL95" s="92"/>
      <c r="GZM95" s="92"/>
      <c r="GZN95" s="92"/>
      <c r="GZO95" s="92"/>
      <c r="GZP95" s="92"/>
      <c r="GZQ95" s="92"/>
      <c r="GZR95" s="92"/>
      <c r="GZS95" s="92"/>
      <c r="GZT95" s="92"/>
      <c r="GZU95" s="92"/>
      <c r="GZV95" s="92"/>
      <c r="GZW95" s="92"/>
      <c r="GZX95" s="92"/>
      <c r="GZY95" s="92"/>
      <c r="GZZ95" s="92"/>
      <c r="HAA95" s="92"/>
      <c r="HAB95" s="92"/>
      <c r="HAC95" s="92"/>
      <c r="HAD95" s="92"/>
      <c r="HAE95" s="92"/>
      <c r="HAF95" s="92"/>
      <c r="HAG95" s="92"/>
      <c r="HAH95" s="92"/>
      <c r="HAI95" s="92"/>
      <c r="HAJ95" s="92"/>
      <c r="HAK95" s="92"/>
      <c r="HAL95" s="92"/>
      <c r="HAM95" s="92"/>
      <c r="HAN95" s="92"/>
      <c r="HAO95" s="92"/>
      <c r="HAP95" s="92"/>
      <c r="HAQ95" s="92"/>
      <c r="HAR95" s="92"/>
      <c r="HAS95" s="92"/>
      <c r="HAT95" s="92"/>
      <c r="HAU95" s="92"/>
      <c r="HAV95" s="92"/>
      <c r="HAW95" s="92"/>
      <c r="HAX95" s="92"/>
      <c r="HAY95" s="92"/>
      <c r="HAZ95" s="92"/>
      <c r="HBA95" s="92"/>
      <c r="HBB95" s="92"/>
      <c r="HBC95" s="92"/>
      <c r="HBD95" s="92"/>
      <c r="HBE95" s="92"/>
      <c r="HBF95" s="92"/>
      <c r="HBG95" s="92"/>
      <c r="HBH95" s="92"/>
      <c r="HBI95" s="92"/>
      <c r="HBJ95" s="92"/>
      <c r="HBK95" s="92"/>
      <c r="HBL95" s="92"/>
      <c r="HBM95" s="92"/>
      <c r="HBN95" s="92"/>
      <c r="HBO95" s="92"/>
      <c r="HBP95" s="92"/>
      <c r="HBQ95" s="92"/>
      <c r="HBR95" s="92"/>
      <c r="HBS95" s="92"/>
      <c r="HBT95" s="92"/>
      <c r="HBU95" s="92"/>
      <c r="HBV95" s="92"/>
      <c r="HBW95" s="92"/>
      <c r="HBX95" s="92"/>
      <c r="HBY95" s="92"/>
      <c r="HBZ95" s="92"/>
      <c r="HCA95" s="92"/>
      <c r="HCB95" s="92"/>
      <c r="HCC95" s="92"/>
      <c r="HCD95" s="92"/>
      <c r="HCE95" s="92"/>
      <c r="HCF95" s="92"/>
      <c r="HCG95" s="92"/>
      <c r="HCH95" s="92"/>
      <c r="HCI95" s="92"/>
      <c r="HCJ95" s="92"/>
      <c r="HCK95" s="92"/>
      <c r="HCL95" s="92"/>
      <c r="HCM95" s="92"/>
      <c r="HCN95" s="92"/>
      <c r="HCO95" s="92"/>
      <c r="HCP95" s="92"/>
      <c r="HCQ95" s="92"/>
      <c r="HCR95" s="92"/>
      <c r="HCS95" s="92"/>
      <c r="HCT95" s="92"/>
      <c r="HCU95" s="92"/>
      <c r="HCV95" s="92"/>
      <c r="HCW95" s="92"/>
      <c r="HCX95" s="92"/>
      <c r="HCY95" s="92"/>
      <c r="HCZ95" s="92"/>
      <c r="HDA95" s="92"/>
      <c r="HDB95" s="92"/>
      <c r="HDC95" s="92"/>
      <c r="HDD95" s="92"/>
      <c r="HDE95" s="92"/>
      <c r="HDF95" s="92"/>
      <c r="HDG95" s="92"/>
      <c r="HDH95" s="92"/>
      <c r="HDI95" s="92"/>
      <c r="HDJ95" s="92"/>
      <c r="HDK95" s="92"/>
      <c r="HDL95" s="92"/>
      <c r="HDM95" s="92"/>
      <c r="HDN95" s="92"/>
      <c r="HDO95" s="92"/>
      <c r="HDP95" s="92"/>
      <c r="HDQ95" s="92"/>
      <c r="HDR95" s="92"/>
      <c r="HDS95" s="92"/>
      <c r="HDT95" s="92"/>
      <c r="HDU95" s="92"/>
      <c r="HDV95" s="92"/>
      <c r="HDW95" s="92"/>
      <c r="HDX95" s="92"/>
      <c r="HDY95" s="92"/>
      <c r="HDZ95" s="92"/>
      <c r="HEA95" s="92"/>
      <c r="HEB95" s="92"/>
      <c r="HEC95" s="92"/>
      <c r="HED95" s="92"/>
      <c r="HEE95" s="92"/>
      <c r="HEF95" s="92"/>
      <c r="HEG95" s="92"/>
      <c r="HEH95" s="92"/>
      <c r="HEI95" s="92"/>
      <c r="HEJ95" s="92"/>
      <c r="HEK95" s="92"/>
      <c r="HEL95" s="92"/>
      <c r="HEM95" s="92"/>
      <c r="HEN95" s="92"/>
      <c r="HEO95" s="92"/>
      <c r="HEP95" s="92"/>
      <c r="HEQ95" s="92"/>
      <c r="HER95" s="92"/>
      <c r="HES95" s="92"/>
      <c r="HET95" s="92"/>
      <c r="HEU95" s="92"/>
      <c r="HEV95" s="92"/>
      <c r="HEW95" s="92"/>
      <c r="HEX95" s="92"/>
      <c r="HEY95" s="92"/>
      <c r="HEZ95" s="92"/>
      <c r="HFA95" s="92"/>
      <c r="HFB95" s="92"/>
      <c r="HFC95" s="92"/>
      <c r="HFD95" s="92"/>
      <c r="HFE95" s="92"/>
      <c r="HFF95" s="92"/>
      <c r="HFG95" s="92"/>
      <c r="HFH95" s="92"/>
      <c r="HFI95" s="92"/>
      <c r="HFJ95" s="92"/>
      <c r="HFK95" s="92"/>
      <c r="HFL95" s="92"/>
      <c r="HFM95" s="92"/>
      <c r="HFN95" s="92"/>
      <c r="HFO95" s="92"/>
      <c r="HFP95" s="92"/>
      <c r="HFQ95" s="92"/>
      <c r="HFR95" s="92"/>
      <c r="HFS95" s="92"/>
      <c r="HFT95" s="92"/>
      <c r="HFU95" s="92"/>
      <c r="HFV95" s="92"/>
      <c r="HFW95" s="92"/>
      <c r="HFX95" s="92"/>
      <c r="HFY95" s="92"/>
      <c r="HFZ95" s="92"/>
      <c r="HGA95" s="92"/>
      <c r="HGB95" s="92"/>
      <c r="HGC95" s="92"/>
      <c r="HGD95" s="92"/>
      <c r="HGE95" s="92"/>
      <c r="HGF95" s="92"/>
      <c r="HGG95" s="92"/>
      <c r="HGH95" s="92"/>
      <c r="HGI95" s="92"/>
      <c r="HGJ95" s="92"/>
      <c r="HGK95" s="92"/>
      <c r="HGL95" s="92"/>
      <c r="HGM95" s="92"/>
      <c r="HGN95" s="92"/>
      <c r="HGO95" s="92"/>
      <c r="HGP95" s="92"/>
      <c r="HGQ95" s="92"/>
      <c r="HGR95" s="92"/>
      <c r="HGS95" s="92"/>
      <c r="HGT95" s="92"/>
      <c r="HGU95" s="92"/>
      <c r="HGV95" s="92"/>
      <c r="HGW95" s="92"/>
      <c r="HGX95" s="92"/>
      <c r="HGY95" s="92"/>
      <c r="HGZ95" s="92"/>
      <c r="HHA95" s="92"/>
      <c r="HHB95" s="92"/>
      <c r="HHC95" s="92"/>
      <c r="HHD95" s="92"/>
      <c r="HHE95" s="92"/>
      <c r="HHF95" s="92"/>
      <c r="HHG95" s="92"/>
      <c r="HHH95" s="92"/>
      <c r="HHI95" s="92"/>
      <c r="HHJ95" s="92"/>
      <c r="HHK95" s="92"/>
      <c r="HHL95" s="92"/>
      <c r="HHM95" s="92"/>
      <c r="HHN95" s="92"/>
      <c r="HHO95" s="92"/>
      <c r="HHP95" s="92"/>
      <c r="HHQ95" s="92"/>
      <c r="HHR95" s="92"/>
      <c r="HHS95" s="92"/>
      <c r="HHT95" s="92"/>
      <c r="HHU95" s="92"/>
      <c r="HHV95" s="92"/>
      <c r="HHW95" s="92"/>
      <c r="HHX95" s="92"/>
      <c r="HHY95" s="92"/>
      <c r="HHZ95" s="92"/>
      <c r="HIA95" s="92"/>
      <c r="HIB95" s="92"/>
      <c r="HIC95" s="92"/>
      <c r="HID95" s="92"/>
      <c r="HIE95" s="92"/>
      <c r="HIF95" s="92"/>
      <c r="HIG95" s="92"/>
      <c r="HIH95" s="92"/>
      <c r="HII95" s="92"/>
      <c r="HIJ95" s="92"/>
      <c r="HIK95" s="92"/>
      <c r="HIL95" s="92"/>
      <c r="HIM95" s="92"/>
      <c r="HIN95" s="92"/>
      <c r="HIO95" s="92"/>
      <c r="HIP95" s="92"/>
      <c r="HIQ95" s="92"/>
      <c r="HIR95" s="92"/>
      <c r="HIS95" s="92"/>
      <c r="HIT95" s="92"/>
      <c r="HIU95" s="92"/>
      <c r="HIV95" s="92"/>
      <c r="HIW95" s="92"/>
      <c r="HIX95" s="92"/>
      <c r="HIY95" s="92"/>
      <c r="HIZ95" s="92"/>
      <c r="HJA95" s="92"/>
      <c r="HJB95" s="92"/>
      <c r="HJC95" s="92"/>
      <c r="HJD95" s="92"/>
      <c r="HJE95" s="92"/>
      <c r="HJF95" s="92"/>
      <c r="HJG95" s="92"/>
      <c r="HJH95" s="92"/>
      <c r="HJI95" s="92"/>
      <c r="HJJ95" s="92"/>
      <c r="HJK95" s="92"/>
      <c r="HJL95" s="92"/>
      <c r="HJM95" s="92"/>
      <c r="HJN95" s="92"/>
      <c r="HJO95" s="92"/>
      <c r="HJP95" s="92"/>
      <c r="HJQ95" s="92"/>
      <c r="HJR95" s="92"/>
      <c r="HJS95" s="92"/>
      <c r="HJT95" s="92"/>
      <c r="HJU95" s="92"/>
      <c r="HJV95" s="92"/>
      <c r="HJW95" s="92"/>
      <c r="HJX95" s="92"/>
      <c r="HJY95" s="92"/>
      <c r="HJZ95" s="92"/>
      <c r="HKA95" s="92"/>
      <c r="HKB95" s="92"/>
      <c r="HKC95" s="92"/>
      <c r="HKD95" s="92"/>
      <c r="HKE95" s="92"/>
      <c r="HKF95" s="92"/>
      <c r="HKG95" s="92"/>
      <c r="HKH95" s="92"/>
      <c r="HKI95" s="92"/>
      <c r="HKJ95" s="92"/>
      <c r="HKK95" s="92"/>
      <c r="HKL95" s="92"/>
      <c r="HKM95" s="92"/>
      <c r="HKN95" s="92"/>
      <c r="HKO95" s="92"/>
      <c r="HKP95" s="92"/>
      <c r="HKQ95" s="92"/>
      <c r="HKR95" s="92"/>
      <c r="HKS95" s="92"/>
      <c r="HKT95" s="92"/>
      <c r="HKU95" s="92"/>
      <c r="HKV95" s="92"/>
      <c r="HKW95" s="92"/>
      <c r="HKX95" s="92"/>
      <c r="HKY95" s="92"/>
      <c r="HKZ95" s="92"/>
      <c r="HLA95" s="92"/>
      <c r="HLB95" s="92"/>
      <c r="HLC95" s="92"/>
      <c r="HLD95" s="92"/>
      <c r="HLE95" s="92"/>
      <c r="HLF95" s="92"/>
      <c r="HLG95" s="92"/>
      <c r="HLH95" s="92"/>
      <c r="HLI95" s="92"/>
      <c r="HLJ95" s="92"/>
      <c r="HLK95" s="92"/>
      <c r="HLL95" s="92"/>
      <c r="HLM95" s="92"/>
      <c r="HLN95" s="92"/>
      <c r="HLO95" s="92"/>
      <c r="HLP95" s="92"/>
      <c r="HLQ95" s="92"/>
      <c r="HLR95" s="92"/>
      <c r="HLS95" s="92"/>
      <c r="HLT95" s="92"/>
      <c r="HLU95" s="92"/>
      <c r="HLV95" s="92"/>
      <c r="HLW95" s="92"/>
      <c r="HLX95" s="92"/>
      <c r="HLY95" s="92"/>
      <c r="HLZ95" s="92"/>
      <c r="HMA95" s="92"/>
      <c r="HMB95" s="92"/>
      <c r="HMC95" s="92"/>
      <c r="HMD95" s="92"/>
      <c r="HME95" s="92"/>
      <c r="HMF95" s="92"/>
      <c r="HMG95" s="92"/>
      <c r="HMH95" s="92"/>
      <c r="HMI95" s="92"/>
      <c r="HMJ95" s="92"/>
      <c r="HMK95" s="92"/>
      <c r="HML95" s="92"/>
      <c r="HMM95" s="92"/>
      <c r="HMN95" s="92"/>
      <c r="HMO95" s="92"/>
      <c r="HMP95" s="92"/>
      <c r="HMQ95" s="92"/>
      <c r="HMR95" s="92"/>
      <c r="HMS95" s="92"/>
      <c r="HMT95" s="92"/>
      <c r="HMU95" s="92"/>
      <c r="HMV95" s="92"/>
      <c r="HMW95" s="92"/>
      <c r="HMX95" s="92"/>
      <c r="HMY95" s="92"/>
      <c r="HMZ95" s="92"/>
      <c r="HNA95" s="92"/>
      <c r="HNB95" s="92"/>
      <c r="HNC95" s="92"/>
      <c r="HND95" s="92"/>
      <c r="HNE95" s="92"/>
      <c r="HNF95" s="92"/>
      <c r="HNG95" s="92"/>
      <c r="HNH95" s="92"/>
      <c r="HNI95" s="92"/>
      <c r="HNJ95" s="92"/>
      <c r="HNK95" s="92"/>
      <c r="HNL95" s="92"/>
      <c r="HNM95" s="92"/>
      <c r="HNN95" s="92"/>
      <c r="HNO95" s="92"/>
      <c r="HNP95" s="92"/>
      <c r="HNQ95" s="92"/>
      <c r="HNR95" s="92"/>
      <c r="HNS95" s="92"/>
      <c r="HNT95" s="92"/>
      <c r="HNU95" s="92"/>
      <c r="HNV95" s="92"/>
      <c r="HNW95" s="92"/>
      <c r="HNX95" s="92"/>
      <c r="HNY95" s="92"/>
      <c r="HNZ95" s="92"/>
      <c r="HOA95" s="92"/>
      <c r="HOB95" s="92"/>
      <c r="HOC95" s="92"/>
      <c r="HOD95" s="92"/>
      <c r="HOE95" s="92"/>
      <c r="HOF95" s="92"/>
      <c r="HOG95" s="92"/>
      <c r="HOH95" s="92"/>
      <c r="HOI95" s="92"/>
      <c r="HOJ95" s="92"/>
      <c r="HOK95" s="92"/>
      <c r="HOL95" s="92"/>
      <c r="HOM95" s="92"/>
      <c r="HON95" s="92"/>
      <c r="HOO95" s="92"/>
      <c r="HOP95" s="92"/>
      <c r="HOQ95" s="92"/>
      <c r="HOR95" s="92"/>
      <c r="HOS95" s="92"/>
      <c r="HOT95" s="92"/>
      <c r="HOU95" s="92"/>
      <c r="HOV95" s="92"/>
      <c r="HOW95" s="92"/>
      <c r="HOX95" s="92"/>
      <c r="HOY95" s="92"/>
      <c r="HOZ95" s="92"/>
      <c r="HPA95" s="92"/>
      <c r="HPB95" s="92"/>
      <c r="HPC95" s="92"/>
      <c r="HPD95" s="92"/>
      <c r="HPE95" s="92"/>
      <c r="HPF95" s="92"/>
      <c r="HPG95" s="92"/>
      <c r="HPH95" s="92"/>
      <c r="HPI95" s="92"/>
      <c r="HPJ95" s="92"/>
      <c r="HPK95" s="92"/>
      <c r="HPL95" s="92"/>
      <c r="HPM95" s="92"/>
      <c r="HPN95" s="92"/>
      <c r="HPO95" s="92"/>
      <c r="HPP95" s="92"/>
      <c r="HPQ95" s="92"/>
      <c r="HPR95" s="92"/>
      <c r="HPS95" s="92"/>
      <c r="HPT95" s="92"/>
      <c r="HPU95" s="92"/>
      <c r="HPV95" s="92"/>
      <c r="HPW95" s="92"/>
      <c r="HPX95" s="92"/>
      <c r="HPY95" s="92"/>
      <c r="HPZ95" s="92"/>
      <c r="HQA95" s="92"/>
      <c r="HQB95" s="92"/>
      <c r="HQC95" s="92"/>
      <c r="HQD95" s="92"/>
      <c r="HQE95" s="92"/>
      <c r="HQF95" s="92"/>
      <c r="HQG95" s="92"/>
      <c r="HQH95" s="92"/>
      <c r="HQI95" s="92"/>
      <c r="HQJ95" s="92"/>
      <c r="HQK95" s="92"/>
      <c r="HQL95" s="92"/>
      <c r="HQM95" s="92"/>
      <c r="HQN95" s="92"/>
      <c r="HQO95" s="92"/>
      <c r="HQP95" s="92"/>
      <c r="HQQ95" s="92"/>
      <c r="HQR95" s="92"/>
      <c r="HQS95" s="92"/>
      <c r="HQT95" s="92"/>
      <c r="HQU95" s="92"/>
      <c r="HQV95" s="92"/>
      <c r="HQW95" s="92"/>
      <c r="HQX95" s="92"/>
      <c r="HQY95" s="92"/>
      <c r="HQZ95" s="92"/>
      <c r="HRA95" s="92"/>
      <c r="HRB95" s="92"/>
      <c r="HRC95" s="92"/>
      <c r="HRD95" s="92"/>
      <c r="HRE95" s="92"/>
      <c r="HRF95" s="92"/>
      <c r="HRG95" s="92"/>
      <c r="HRH95" s="92"/>
      <c r="HRI95" s="92"/>
      <c r="HRJ95" s="92"/>
      <c r="HRK95" s="92"/>
      <c r="HRL95" s="92"/>
      <c r="HRM95" s="92"/>
      <c r="HRN95" s="92"/>
      <c r="HRO95" s="92"/>
      <c r="HRP95" s="92"/>
      <c r="HRQ95" s="92"/>
      <c r="HRR95" s="92"/>
      <c r="HRS95" s="92"/>
      <c r="HRT95" s="92"/>
      <c r="HRU95" s="92"/>
      <c r="HRV95" s="92"/>
      <c r="HRW95" s="92"/>
      <c r="HRX95" s="92"/>
      <c r="HRY95" s="92"/>
      <c r="HRZ95" s="92"/>
      <c r="HSA95" s="92"/>
      <c r="HSB95" s="92"/>
      <c r="HSC95" s="92"/>
      <c r="HSD95" s="92"/>
      <c r="HSE95" s="92"/>
      <c r="HSF95" s="92"/>
      <c r="HSG95" s="92"/>
      <c r="HSH95" s="92"/>
      <c r="HSI95" s="92"/>
      <c r="HSJ95" s="92"/>
      <c r="HSK95" s="92"/>
      <c r="HSL95" s="92"/>
      <c r="HSM95" s="92"/>
      <c r="HSN95" s="92"/>
      <c r="HSO95" s="92"/>
      <c r="HSP95" s="92"/>
      <c r="HSQ95" s="92"/>
      <c r="HSR95" s="92"/>
      <c r="HSS95" s="92"/>
      <c r="HST95" s="92"/>
      <c r="HSU95" s="92"/>
      <c r="HSV95" s="92"/>
      <c r="HSW95" s="92"/>
      <c r="HSX95" s="92"/>
      <c r="HSY95" s="92"/>
      <c r="HSZ95" s="92"/>
      <c r="HTA95" s="92"/>
      <c r="HTB95" s="92"/>
      <c r="HTC95" s="92"/>
      <c r="HTD95" s="92"/>
      <c r="HTE95" s="92"/>
      <c r="HTF95" s="92"/>
      <c r="HTG95" s="92"/>
      <c r="HTH95" s="92"/>
      <c r="HTI95" s="92"/>
      <c r="HTJ95" s="92"/>
      <c r="HTK95" s="92"/>
      <c r="HTL95" s="92"/>
      <c r="HTM95" s="92"/>
      <c r="HTN95" s="92"/>
      <c r="HTO95" s="92"/>
      <c r="HTP95" s="92"/>
      <c r="HTQ95" s="92"/>
      <c r="HTR95" s="92"/>
      <c r="HTS95" s="92"/>
      <c r="HTT95" s="92"/>
      <c r="HTU95" s="92"/>
      <c r="HTV95" s="92"/>
      <c r="HTW95" s="92"/>
      <c r="HTX95" s="92"/>
      <c r="HTY95" s="92"/>
      <c r="HTZ95" s="92"/>
      <c r="HUA95" s="92"/>
      <c r="HUB95" s="92"/>
      <c r="HUC95" s="92"/>
      <c r="HUD95" s="92"/>
      <c r="HUE95" s="92"/>
      <c r="HUF95" s="92"/>
      <c r="HUG95" s="92"/>
      <c r="HUH95" s="92"/>
      <c r="HUI95" s="92"/>
      <c r="HUJ95" s="92"/>
      <c r="HUK95" s="92"/>
      <c r="HUL95" s="92"/>
      <c r="HUM95" s="92"/>
      <c r="HUN95" s="92"/>
      <c r="HUO95" s="92"/>
      <c r="HUP95" s="92"/>
      <c r="HUQ95" s="92"/>
      <c r="HUR95" s="92"/>
      <c r="HUS95" s="92"/>
      <c r="HUT95" s="92"/>
      <c r="HUU95" s="92"/>
      <c r="HUV95" s="92"/>
      <c r="HUW95" s="92"/>
      <c r="HUX95" s="92"/>
      <c r="HUY95" s="92"/>
      <c r="HUZ95" s="92"/>
      <c r="HVA95" s="92"/>
      <c r="HVB95" s="92"/>
      <c r="HVC95" s="92"/>
      <c r="HVD95" s="92"/>
      <c r="HVE95" s="92"/>
      <c r="HVF95" s="92"/>
      <c r="HVG95" s="92"/>
      <c r="HVH95" s="92"/>
      <c r="HVI95" s="92"/>
      <c r="HVJ95" s="92"/>
      <c r="HVK95" s="92"/>
      <c r="HVL95" s="92"/>
      <c r="HVM95" s="92"/>
      <c r="HVN95" s="92"/>
      <c r="HVO95" s="92"/>
      <c r="HVP95" s="92"/>
      <c r="HVQ95" s="92"/>
      <c r="HVR95" s="92"/>
      <c r="HVS95" s="92"/>
      <c r="HVT95" s="92"/>
      <c r="HVU95" s="92"/>
      <c r="HVV95" s="92"/>
      <c r="HVW95" s="92"/>
      <c r="HVX95" s="92"/>
      <c r="HVY95" s="92"/>
      <c r="HVZ95" s="92"/>
      <c r="HWA95" s="92"/>
      <c r="HWB95" s="92"/>
      <c r="HWC95" s="92"/>
      <c r="HWD95" s="92"/>
      <c r="HWE95" s="92"/>
      <c r="HWF95" s="92"/>
      <c r="HWG95" s="92"/>
      <c r="HWH95" s="92"/>
      <c r="HWI95" s="92"/>
      <c r="HWJ95" s="92"/>
      <c r="HWK95" s="92"/>
      <c r="HWL95" s="92"/>
      <c r="HWM95" s="92"/>
      <c r="HWN95" s="92"/>
      <c r="HWO95" s="92"/>
      <c r="HWP95" s="92"/>
      <c r="HWQ95" s="92"/>
      <c r="HWR95" s="92"/>
      <c r="HWS95" s="92"/>
      <c r="HWT95" s="92"/>
      <c r="HWU95" s="92"/>
      <c r="HWV95" s="92"/>
      <c r="HWW95" s="92"/>
      <c r="HWX95" s="92"/>
      <c r="HWY95" s="92"/>
      <c r="HWZ95" s="92"/>
      <c r="HXA95" s="92"/>
      <c r="HXB95" s="92"/>
      <c r="HXC95" s="92"/>
      <c r="HXD95" s="92"/>
      <c r="HXE95" s="92"/>
      <c r="HXF95" s="92"/>
      <c r="HXG95" s="92"/>
      <c r="HXH95" s="92"/>
      <c r="HXI95" s="92"/>
      <c r="HXJ95" s="92"/>
      <c r="HXK95" s="92"/>
      <c r="HXL95" s="92"/>
      <c r="HXM95" s="92"/>
      <c r="HXN95" s="92"/>
      <c r="HXO95" s="92"/>
      <c r="HXP95" s="92"/>
      <c r="HXQ95" s="92"/>
      <c r="HXR95" s="92"/>
      <c r="HXS95" s="92"/>
      <c r="HXT95" s="92"/>
      <c r="HXU95" s="92"/>
      <c r="HXV95" s="92"/>
      <c r="HXW95" s="92"/>
      <c r="HXX95" s="92"/>
      <c r="HXY95" s="92"/>
      <c r="HXZ95" s="92"/>
      <c r="HYA95" s="92"/>
      <c r="HYB95" s="92"/>
      <c r="HYC95" s="92"/>
      <c r="HYD95" s="92"/>
      <c r="HYE95" s="92"/>
      <c r="HYF95" s="92"/>
      <c r="HYG95" s="92"/>
      <c r="HYH95" s="92"/>
      <c r="HYI95" s="92"/>
      <c r="HYJ95" s="92"/>
      <c r="HYK95" s="92"/>
      <c r="HYL95" s="92"/>
      <c r="HYM95" s="92"/>
      <c r="HYN95" s="92"/>
      <c r="HYO95" s="92"/>
      <c r="HYP95" s="92"/>
      <c r="HYQ95" s="92"/>
      <c r="HYR95" s="92"/>
      <c r="HYS95" s="92"/>
      <c r="HYT95" s="92"/>
      <c r="HYU95" s="92"/>
      <c r="HYV95" s="92"/>
      <c r="HYW95" s="92"/>
      <c r="HYX95" s="92"/>
      <c r="HYY95" s="92"/>
      <c r="HYZ95" s="92"/>
      <c r="HZA95" s="92"/>
      <c r="HZB95" s="92"/>
      <c r="HZC95" s="92"/>
      <c r="HZD95" s="92"/>
      <c r="HZE95" s="92"/>
      <c r="HZF95" s="92"/>
      <c r="HZG95" s="92"/>
      <c r="HZH95" s="92"/>
      <c r="HZI95" s="92"/>
      <c r="HZJ95" s="92"/>
      <c r="HZK95" s="92"/>
      <c r="HZL95" s="92"/>
      <c r="HZM95" s="92"/>
      <c r="HZN95" s="92"/>
      <c r="HZO95" s="92"/>
      <c r="HZP95" s="92"/>
      <c r="HZQ95" s="92"/>
      <c r="HZR95" s="92"/>
      <c r="HZS95" s="92"/>
      <c r="HZT95" s="92"/>
      <c r="HZU95" s="92"/>
      <c r="HZV95" s="92"/>
      <c r="HZW95" s="92"/>
      <c r="HZX95" s="92"/>
      <c r="HZY95" s="92"/>
      <c r="HZZ95" s="92"/>
      <c r="IAA95" s="92"/>
      <c r="IAB95" s="92"/>
      <c r="IAC95" s="92"/>
      <c r="IAD95" s="92"/>
      <c r="IAE95" s="92"/>
      <c r="IAF95" s="92"/>
      <c r="IAG95" s="92"/>
      <c r="IAH95" s="92"/>
      <c r="IAI95" s="92"/>
      <c r="IAJ95" s="92"/>
      <c r="IAK95" s="92"/>
      <c r="IAL95" s="92"/>
      <c r="IAM95" s="92"/>
      <c r="IAN95" s="92"/>
      <c r="IAO95" s="92"/>
      <c r="IAP95" s="92"/>
      <c r="IAQ95" s="92"/>
      <c r="IAR95" s="92"/>
      <c r="IAS95" s="92"/>
      <c r="IAT95" s="92"/>
      <c r="IAU95" s="92"/>
      <c r="IAV95" s="92"/>
      <c r="IAW95" s="92"/>
      <c r="IAX95" s="92"/>
      <c r="IAY95" s="92"/>
      <c r="IAZ95" s="92"/>
      <c r="IBA95" s="92"/>
      <c r="IBB95" s="92"/>
      <c r="IBC95" s="92"/>
      <c r="IBD95" s="92"/>
      <c r="IBE95" s="92"/>
      <c r="IBF95" s="92"/>
      <c r="IBG95" s="92"/>
      <c r="IBH95" s="92"/>
      <c r="IBI95" s="92"/>
      <c r="IBJ95" s="92"/>
      <c r="IBK95" s="92"/>
      <c r="IBL95" s="92"/>
      <c r="IBM95" s="92"/>
      <c r="IBN95" s="92"/>
      <c r="IBO95" s="92"/>
      <c r="IBP95" s="92"/>
      <c r="IBQ95" s="92"/>
      <c r="IBR95" s="92"/>
      <c r="IBS95" s="92"/>
      <c r="IBT95" s="92"/>
      <c r="IBU95" s="92"/>
      <c r="IBV95" s="92"/>
      <c r="IBW95" s="92"/>
      <c r="IBX95" s="92"/>
      <c r="IBY95" s="92"/>
      <c r="IBZ95" s="92"/>
      <c r="ICA95" s="92"/>
      <c r="ICB95" s="92"/>
      <c r="ICC95" s="92"/>
      <c r="ICD95" s="92"/>
      <c r="ICE95" s="92"/>
      <c r="ICF95" s="92"/>
      <c r="ICG95" s="92"/>
      <c r="ICH95" s="92"/>
      <c r="ICI95" s="92"/>
      <c r="ICJ95" s="92"/>
      <c r="ICK95" s="92"/>
      <c r="ICL95" s="92"/>
      <c r="ICM95" s="92"/>
      <c r="ICN95" s="92"/>
      <c r="ICO95" s="92"/>
      <c r="ICP95" s="92"/>
      <c r="ICQ95" s="92"/>
      <c r="ICR95" s="92"/>
      <c r="ICS95" s="92"/>
      <c r="ICT95" s="92"/>
      <c r="ICU95" s="92"/>
      <c r="ICV95" s="92"/>
      <c r="ICW95" s="92"/>
      <c r="ICX95" s="92"/>
      <c r="ICY95" s="92"/>
      <c r="ICZ95" s="92"/>
      <c r="IDA95" s="92"/>
      <c r="IDB95" s="92"/>
      <c r="IDC95" s="92"/>
      <c r="IDD95" s="92"/>
      <c r="IDE95" s="92"/>
      <c r="IDF95" s="92"/>
      <c r="IDG95" s="92"/>
      <c r="IDH95" s="92"/>
      <c r="IDI95" s="92"/>
      <c r="IDJ95" s="92"/>
      <c r="IDK95" s="92"/>
      <c r="IDL95" s="92"/>
      <c r="IDM95" s="92"/>
      <c r="IDN95" s="92"/>
      <c r="IDO95" s="92"/>
      <c r="IDP95" s="92"/>
      <c r="IDQ95" s="92"/>
      <c r="IDR95" s="92"/>
      <c r="IDS95" s="92"/>
      <c r="IDT95" s="92"/>
      <c r="IDU95" s="92"/>
      <c r="IDV95" s="92"/>
      <c r="IDW95" s="92"/>
      <c r="IDX95" s="92"/>
      <c r="IDY95" s="92"/>
      <c r="IDZ95" s="92"/>
      <c r="IEA95" s="92"/>
      <c r="IEB95" s="92"/>
      <c r="IEC95" s="92"/>
      <c r="IED95" s="92"/>
      <c r="IEE95" s="92"/>
      <c r="IEF95" s="92"/>
      <c r="IEG95" s="92"/>
      <c r="IEH95" s="92"/>
      <c r="IEI95" s="92"/>
      <c r="IEJ95" s="92"/>
      <c r="IEK95" s="92"/>
      <c r="IEL95" s="92"/>
      <c r="IEM95" s="92"/>
      <c r="IEN95" s="92"/>
      <c r="IEO95" s="92"/>
      <c r="IEP95" s="92"/>
      <c r="IEQ95" s="92"/>
      <c r="IER95" s="92"/>
      <c r="IES95" s="92"/>
      <c r="IET95" s="92"/>
      <c r="IEU95" s="92"/>
      <c r="IEV95" s="92"/>
      <c r="IEW95" s="92"/>
      <c r="IEX95" s="92"/>
      <c r="IEY95" s="92"/>
      <c r="IEZ95" s="92"/>
      <c r="IFA95" s="92"/>
      <c r="IFB95" s="92"/>
      <c r="IFC95" s="92"/>
      <c r="IFD95" s="92"/>
      <c r="IFE95" s="92"/>
      <c r="IFF95" s="92"/>
      <c r="IFG95" s="92"/>
      <c r="IFH95" s="92"/>
      <c r="IFI95" s="92"/>
      <c r="IFJ95" s="92"/>
      <c r="IFK95" s="92"/>
      <c r="IFL95" s="92"/>
      <c r="IFM95" s="92"/>
      <c r="IFN95" s="92"/>
      <c r="IFO95" s="92"/>
      <c r="IFP95" s="92"/>
      <c r="IFQ95" s="92"/>
      <c r="IFR95" s="92"/>
      <c r="IFS95" s="92"/>
      <c r="IFT95" s="92"/>
      <c r="IFU95" s="92"/>
      <c r="IFV95" s="92"/>
      <c r="IFW95" s="92"/>
      <c r="IFX95" s="92"/>
      <c r="IFY95" s="92"/>
      <c r="IFZ95" s="92"/>
      <c r="IGA95" s="92"/>
      <c r="IGB95" s="92"/>
      <c r="IGC95" s="92"/>
      <c r="IGD95" s="92"/>
      <c r="IGE95" s="92"/>
      <c r="IGF95" s="92"/>
      <c r="IGG95" s="92"/>
      <c r="IGH95" s="92"/>
      <c r="IGI95" s="92"/>
      <c r="IGJ95" s="92"/>
      <c r="IGK95" s="92"/>
      <c r="IGL95" s="92"/>
      <c r="IGM95" s="92"/>
      <c r="IGN95" s="92"/>
      <c r="IGO95" s="92"/>
      <c r="IGP95" s="92"/>
      <c r="IGQ95" s="92"/>
      <c r="IGR95" s="92"/>
      <c r="IGS95" s="92"/>
      <c r="IGT95" s="92"/>
      <c r="IGU95" s="92"/>
      <c r="IGV95" s="92"/>
      <c r="IGW95" s="92"/>
      <c r="IGX95" s="92"/>
      <c r="IGY95" s="92"/>
      <c r="IGZ95" s="92"/>
      <c r="IHA95" s="92"/>
      <c r="IHB95" s="92"/>
      <c r="IHC95" s="92"/>
      <c r="IHD95" s="92"/>
      <c r="IHE95" s="92"/>
      <c r="IHF95" s="92"/>
      <c r="IHG95" s="92"/>
      <c r="IHH95" s="92"/>
      <c r="IHI95" s="92"/>
      <c r="IHJ95" s="92"/>
      <c r="IHK95" s="92"/>
      <c r="IHL95" s="92"/>
      <c r="IHM95" s="92"/>
      <c r="IHN95" s="92"/>
      <c r="IHO95" s="92"/>
      <c r="IHP95" s="92"/>
      <c r="IHQ95" s="92"/>
      <c r="IHR95" s="92"/>
      <c r="IHS95" s="92"/>
      <c r="IHT95" s="92"/>
      <c r="IHU95" s="92"/>
      <c r="IHV95" s="92"/>
      <c r="IHW95" s="92"/>
      <c r="IHX95" s="92"/>
      <c r="IHY95" s="92"/>
      <c r="IHZ95" s="92"/>
      <c r="IIA95" s="92"/>
      <c r="IIB95" s="92"/>
      <c r="IIC95" s="92"/>
      <c r="IID95" s="92"/>
      <c r="IIE95" s="92"/>
      <c r="IIF95" s="92"/>
      <c r="IIG95" s="92"/>
      <c r="IIH95" s="92"/>
      <c r="III95" s="92"/>
      <c r="IIJ95" s="92"/>
      <c r="IIK95" s="92"/>
      <c r="IIL95" s="92"/>
      <c r="IIM95" s="92"/>
      <c r="IIN95" s="92"/>
      <c r="IIO95" s="92"/>
      <c r="IIP95" s="92"/>
      <c r="IIQ95" s="92"/>
      <c r="IIR95" s="92"/>
      <c r="IIS95" s="92"/>
      <c r="IIT95" s="92"/>
      <c r="IIU95" s="92"/>
      <c r="IIV95" s="92"/>
      <c r="IIW95" s="92"/>
      <c r="IIX95" s="92"/>
      <c r="IIY95" s="92"/>
      <c r="IIZ95" s="92"/>
      <c r="IJA95" s="92"/>
      <c r="IJB95" s="92"/>
      <c r="IJC95" s="92"/>
      <c r="IJD95" s="92"/>
      <c r="IJE95" s="92"/>
      <c r="IJF95" s="92"/>
      <c r="IJG95" s="92"/>
      <c r="IJH95" s="92"/>
      <c r="IJI95" s="92"/>
      <c r="IJJ95" s="92"/>
      <c r="IJK95" s="92"/>
      <c r="IJL95" s="92"/>
      <c r="IJM95" s="92"/>
      <c r="IJN95" s="92"/>
      <c r="IJO95" s="92"/>
      <c r="IJP95" s="92"/>
      <c r="IJQ95" s="92"/>
      <c r="IJR95" s="92"/>
      <c r="IJS95" s="92"/>
      <c r="IJT95" s="92"/>
      <c r="IJU95" s="92"/>
      <c r="IJV95" s="92"/>
      <c r="IJW95" s="92"/>
      <c r="IJX95" s="92"/>
      <c r="IJY95" s="92"/>
      <c r="IJZ95" s="92"/>
      <c r="IKA95" s="92"/>
      <c r="IKB95" s="92"/>
      <c r="IKC95" s="92"/>
      <c r="IKD95" s="92"/>
      <c r="IKE95" s="92"/>
      <c r="IKF95" s="92"/>
      <c r="IKG95" s="92"/>
      <c r="IKH95" s="92"/>
      <c r="IKI95" s="92"/>
      <c r="IKJ95" s="92"/>
      <c r="IKK95" s="92"/>
      <c r="IKL95" s="92"/>
      <c r="IKM95" s="92"/>
      <c r="IKN95" s="92"/>
      <c r="IKO95" s="92"/>
      <c r="IKP95" s="92"/>
      <c r="IKQ95" s="92"/>
      <c r="IKR95" s="92"/>
      <c r="IKS95" s="92"/>
      <c r="IKT95" s="92"/>
      <c r="IKU95" s="92"/>
      <c r="IKV95" s="92"/>
      <c r="IKW95" s="92"/>
      <c r="IKX95" s="92"/>
      <c r="IKY95" s="92"/>
      <c r="IKZ95" s="92"/>
      <c r="ILA95" s="92"/>
      <c r="ILB95" s="92"/>
      <c r="ILC95" s="92"/>
      <c r="ILD95" s="92"/>
      <c r="ILE95" s="92"/>
      <c r="ILF95" s="92"/>
      <c r="ILG95" s="92"/>
      <c r="ILH95" s="92"/>
      <c r="ILI95" s="92"/>
      <c r="ILJ95" s="92"/>
      <c r="ILK95" s="92"/>
      <c r="ILL95" s="92"/>
      <c r="ILM95" s="92"/>
      <c r="ILN95" s="92"/>
      <c r="ILO95" s="92"/>
      <c r="ILP95" s="92"/>
      <c r="ILQ95" s="92"/>
      <c r="ILR95" s="92"/>
      <c r="ILS95" s="92"/>
      <c r="ILT95" s="92"/>
      <c r="ILU95" s="92"/>
      <c r="ILV95" s="92"/>
      <c r="ILW95" s="92"/>
      <c r="ILX95" s="92"/>
      <c r="ILY95" s="92"/>
      <c r="ILZ95" s="92"/>
      <c r="IMA95" s="92"/>
      <c r="IMB95" s="92"/>
      <c r="IMC95" s="92"/>
      <c r="IMD95" s="92"/>
      <c r="IME95" s="92"/>
      <c r="IMF95" s="92"/>
      <c r="IMG95" s="92"/>
      <c r="IMH95" s="92"/>
      <c r="IMI95" s="92"/>
      <c r="IMJ95" s="92"/>
      <c r="IMK95" s="92"/>
      <c r="IML95" s="92"/>
      <c r="IMM95" s="92"/>
      <c r="IMN95" s="92"/>
      <c r="IMO95" s="92"/>
      <c r="IMP95" s="92"/>
      <c r="IMQ95" s="92"/>
      <c r="IMR95" s="92"/>
      <c r="IMS95" s="92"/>
      <c r="IMT95" s="92"/>
      <c r="IMU95" s="92"/>
      <c r="IMV95" s="92"/>
      <c r="IMW95" s="92"/>
      <c r="IMX95" s="92"/>
      <c r="IMY95" s="92"/>
      <c r="IMZ95" s="92"/>
      <c r="INA95" s="92"/>
      <c r="INB95" s="92"/>
      <c r="INC95" s="92"/>
      <c r="IND95" s="92"/>
      <c r="INE95" s="92"/>
      <c r="INF95" s="92"/>
      <c r="ING95" s="92"/>
      <c r="INH95" s="92"/>
      <c r="INI95" s="92"/>
      <c r="INJ95" s="92"/>
      <c r="INK95" s="92"/>
      <c r="INL95" s="92"/>
      <c r="INM95" s="92"/>
      <c r="INN95" s="92"/>
      <c r="INO95" s="92"/>
      <c r="INP95" s="92"/>
      <c r="INQ95" s="92"/>
      <c r="INR95" s="92"/>
      <c r="INS95" s="92"/>
      <c r="INT95" s="92"/>
      <c r="INU95" s="92"/>
      <c r="INV95" s="92"/>
      <c r="INW95" s="92"/>
      <c r="INX95" s="92"/>
      <c r="INY95" s="92"/>
      <c r="INZ95" s="92"/>
      <c r="IOA95" s="92"/>
      <c r="IOB95" s="92"/>
      <c r="IOC95" s="92"/>
      <c r="IOD95" s="92"/>
      <c r="IOE95" s="92"/>
      <c r="IOF95" s="92"/>
      <c r="IOG95" s="92"/>
      <c r="IOH95" s="92"/>
      <c r="IOI95" s="92"/>
      <c r="IOJ95" s="92"/>
      <c r="IOK95" s="92"/>
      <c r="IOL95" s="92"/>
      <c r="IOM95" s="92"/>
      <c r="ION95" s="92"/>
      <c r="IOO95" s="92"/>
      <c r="IOP95" s="92"/>
      <c r="IOQ95" s="92"/>
      <c r="IOR95" s="92"/>
      <c r="IOS95" s="92"/>
      <c r="IOT95" s="92"/>
      <c r="IOU95" s="92"/>
      <c r="IOV95" s="92"/>
      <c r="IOW95" s="92"/>
      <c r="IOX95" s="92"/>
      <c r="IOY95" s="92"/>
      <c r="IOZ95" s="92"/>
      <c r="IPA95" s="92"/>
      <c r="IPB95" s="92"/>
      <c r="IPC95" s="92"/>
      <c r="IPD95" s="92"/>
      <c r="IPE95" s="92"/>
      <c r="IPF95" s="92"/>
      <c r="IPG95" s="92"/>
      <c r="IPH95" s="92"/>
      <c r="IPI95" s="92"/>
      <c r="IPJ95" s="92"/>
      <c r="IPK95" s="92"/>
      <c r="IPL95" s="92"/>
      <c r="IPM95" s="92"/>
      <c r="IPN95" s="92"/>
      <c r="IPO95" s="92"/>
      <c r="IPP95" s="92"/>
      <c r="IPQ95" s="92"/>
      <c r="IPR95" s="92"/>
      <c r="IPS95" s="92"/>
      <c r="IPT95" s="92"/>
      <c r="IPU95" s="92"/>
      <c r="IPV95" s="92"/>
      <c r="IPW95" s="92"/>
      <c r="IPX95" s="92"/>
      <c r="IPY95" s="92"/>
      <c r="IPZ95" s="92"/>
      <c r="IQA95" s="92"/>
      <c r="IQB95" s="92"/>
      <c r="IQC95" s="92"/>
      <c r="IQD95" s="92"/>
      <c r="IQE95" s="92"/>
      <c r="IQF95" s="92"/>
      <c r="IQG95" s="92"/>
      <c r="IQH95" s="92"/>
      <c r="IQI95" s="92"/>
      <c r="IQJ95" s="92"/>
      <c r="IQK95" s="92"/>
      <c r="IQL95" s="92"/>
      <c r="IQM95" s="92"/>
      <c r="IQN95" s="92"/>
      <c r="IQO95" s="92"/>
      <c r="IQP95" s="92"/>
      <c r="IQQ95" s="92"/>
      <c r="IQR95" s="92"/>
      <c r="IQS95" s="92"/>
      <c r="IQT95" s="92"/>
      <c r="IQU95" s="92"/>
      <c r="IQV95" s="92"/>
      <c r="IQW95" s="92"/>
      <c r="IQX95" s="92"/>
      <c r="IQY95" s="92"/>
      <c r="IQZ95" s="92"/>
      <c r="IRA95" s="92"/>
      <c r="IRB95" s="92"/>
      <c r="IRC95" s="92"/>
      <c r="IRD95" s="92"/>
      <c r="IRE95" s="92"/>
      <c r="IRF95" s="92"/>
      <c r="IRG95" s="92"/>
      <c r="IRH95" s="92"/>
      <c r="IRI95" s="92"/>
      <c r="IRJ95" s="92"/>
      <c r="IRK95" s="92"/>
      <c r="IRL95" s="92"/>
      <c r="IRM95" s="92"/>
      <c r="IRN95" s="92"/>
      <c r="IRO95" s="92"/>
      <c r="IRP95" s="92"/>
      <c r="IRQ95" s="92"/>
      <c r="IRR95" s="92"/>
      <c r="IRS95" s="92"/>
      <c r="IRT95" s="92"/>
      <c r="IRU95" s="92"/>
      <c r="IRV95" s="92"/>
      <c r="IRW95" s="92"/>
      <c r="IRX95" s="92"/>
      <c r="IRY95" s="92"/>
      <c r="IRZ95" s="92"/>
      <c r="ISA95" s="92"/>
      <c r="ISB95" s="92"/>
      <c r="ISC95" s="92"/>
      <c r="ISD95" s="92"/>
      <c r="ISE95" s="92"/>
      <c r="ISF95" s="92"/>
      <c r="ISG95" s="92"/>
      <c r="ISH95" s="92"/>
      <c r="ISI95" s="92"/>
      <c r="ISJ95" s="92"/>
      <c r="ISK95" s="92"/>
      <c r="ISL95" s="92"/>
      <c r="ISM95" s="92"/>
      <c r="ISN95" s="92"/>
      <c r="ISO95" s="92"/>
      <c r="ISP95" s="92"/>
      <c r="ISQ95" s="92"/>
      <c r="ISR95" s="92"/>
      <c r="ISS95" s="92"/>
      <c r="IST95" s="92"/>
      <c r="ISU95" s="92"/>
      <c r="ISV95" s="92"/>
      <c r="ISW95" s="92"/>
      <c r="ISX95" s="92"/>
      <c r="ISY95" s="92"/>
      <c r="ISZ95" s="92"/>
      <c r="ITA95" s="92"/>
      <c r="ITB95" s="92"/>
      <c r="ITC95" s="92"/>
      <c r="ITD95" s="92"/>
      <c r="ITE95" s="92"/>
      <c r="ITF95" s="92"/>
      <c r="ITG95" s="92"/>
      <c r="ITH95" s="92"/>
      <c r="ITI95" s="92"/>
      <c r="ITJ95" s="92"/>
      <c r="ITK95" s="92"/>
      <c r="ITL95" s="92"/>
      <c r="ITM95" s="92"/>
      <c r="ITN95" s="92"/>
      <c r="ITO95" s="92"/>
      <c r="ITP95" s="92"/>
      <c r="ITQ95" s="92"/>
      <c r="ITR95" s="92"/>
      <c r="ITS95" s="92"/>
      <c r="ITT95" s="92"/>
      <c r="ITU95" s="92"/>
      <c r="ITV95" s="92"/>
      <c r="ITW95" s="92"/>
      <c r="ITX95" s="92"/>
      <c r="ITY95" s="92"/>
      <c r="ITZ95" s="92"/>
      <c r="IUA95" s="92"/>
      <c r="IUB95" s="92"/>
      <c r="IUC95" s="92"/>
      <c r="IUD95" s="92"/>
      <c r="IUE95" s="92"/>
      <c r="IUF95" s="92"/>
      <c r="IUG95" s="92"/>
      <c r="IUH95" s="92"/>
      <c r="IUI95" s="92"/>
      <c r="IUJ95" s="92"/>
      <c r="IUK95" s="92"/>
      <c r="IUL95" s="92"/>
      <c r="IUM95" s="92"/>
      <c r="IUN95" s="92"/>
      <c r="IUO95" s="92"/>
      <c r="IUP95" s="92"/>
      <c r="IUQ95" s="92"/>
      <c r="IUR95" s="92"/>
      <c r="IUS95" s="92"/>
      <c r="IUT95" s="92"/>
      <c r="IUU95" s="92"/>
      <c r="IUV95" s="92"/>
      <c r="IUW95" s="92"/>
      <c r="IUX95" s="92"/>
      <c r="IUY95" s="92"/>
      <c r="IUZ95" s="92"/>
      <c r="IVA95" s="92"/>
      <c r="IVB95" s="92"/>
      <c r="IVC95" s="92"/>
      <c r="IVD95" s="92"/>
      <c r="IVE95" s="92"/>
      <c r="IVF95" s="92"/>
      <c r="IVG95" s="92"/>
      <c r="IVH95" s="92"/>
      <c r="IVI95" s="92"/>
      <c r="IVJ95" s="92"/>
      <c r="IVK95" s="92"/>
      <c r="IVL95" s="92"/>
      <c r="IVM95" s="92"/>
      <c r="IVN95" s="92"/>
      <c r="IVO95" s="92"/>
      <c r="IVP95" s="92"/>
      <c r="IVQ95" s="92"/>
      <c r="IVR95" s="92"/>
      <c r="IVS95" s="92"/>
      <c r="IVT95" s="92"/>
      <c r="IVU95" s="92"/>
      <c r="IVV95" s="92"/>
      <c r="IVW95" s="92"/>
      <c r="IVX95" s="92"/>
      <c r="IVY95" s="92"/>
      <c r="IVZ95" s="92"/>
      <c r="IWA95" s="92"/>
      <c r="IWB95" s="92"/>
      <c r="IWC95" s="92"/>
      <c r="IWD95" s="92"/>
      <c r="IWE95" s="92"/>
      <c r="IWF95" s="92"/>
      <c r="IWG95" s="92"/>
      <c r="IWH95" s="92"/>
      <c r="IWI95" s="92"/>
      <c r="IWJ95" s="92"/>
      <c r="IWK95" s="92"/>
      <c r="IWL95" s="92"/>
      <c r="IWM95" s="92"/>
      <c r="IWN95" s="92"/>
      <c r="IWO95" s="92"/>
      <c r="IWP95" s="92"/>
      <c r="IWQ95" s="92"/>
      <c r="IWR95" s="92"/>
      <c r="IWS95" s="92"/>
      <c r="IWT95" s="92"/>
      <c r="IWU95" s="92"/>
      <c r="IWV95" s="92"/>
      <c r="IWW95" s="92"/>
      <c r="IWX95" s="92"/>
      <c r="IWY95" s="92"/>
      <c r="IWZ95" s="92"/>
      <c r="IXA95" s="92"/>
      <c r="IXB95" s="92"/>
      <c r="IXC95" s="92"/>
      <c r="IXD95" s="92"/>
      <c r="IXE95" s="92"/>
      <c r="IXF95" s="92"/>
      <c r="IXG95" s="92"/>
      <c r="IXH95" s="92"/>
      <c r="IXI95" s="92"/>
      <c r="IXJ95" s="92"/>
      <c r="IXK95" s="92"/>
      <c r="IXL95" s="92"/>
      <c r="IXM95" s="92"/>
      <c r="IXN95" s="92"/>
      <c r="IXO95" s="92"/>
      <c r="IXP95" s="92"/>
      <c r="IXQ95" s="92"/>
      <c r="IXR95" s="92"/>
      <c r="IXS95" s="92"/>
      <c r="IXT95" s="92"/>
      <c r="IXU95" s="92"/>
      <c r="IXV95" s="92"/>
      <c r="IXW95" s="92"/>
      <c r="IXX95" s="92"/>
      <c r="IXY95" s="92"/>
      <c r="IXZ95" s="92"/>
      <c r="IYA95" s="92"/>
      <c r="IYB95" s="92"/>
      <c r="IYC95" s="92"/>
      <c r="IYD95" s="92"/>
      <c r="IYE95" s="92"/>
      <c r="IYF95" s="92"/>
      <c r="IYG95" s="92"/>
      <c r="IYH95" s="92"/>
      <c r="IYI95" s="92"/>
      <c r="IYJ95" s="92"/>
      <c r="IYK95" s="92"/>
      <c r="IYL95" s="92"/>
      <c r="IYM95" s="92"/>
      <c r="IYN95" s="92"/>
      <c r="IYO95" s="92"/>
      <c r="IYP95" s="92"/>
      <c r="IYQ95" s="92"/>
      <c r="IYR95" s="92"/>
      <c r="IYS95" s="92"/>
      <c r="IYT95" s="92"/>
      <c r="IYU95" s="92"/>
      <c r="IYV95" s="92"/>
      <c r="IYW95" s="92"/>
      <c r="IYX95" s="92"/>
      <c r="IYY95" s="92"/>
      <c r="IYZ95" s="92"/>
      <c r="IZA95" s="92"/>
      <c r="IZB95" s="92"/>
      <c r="IZC95" s="92"/>
      <c r="IZD95" s="92"/>
      <c r="IZE95" s="92"/>
      <c r="IZF95" s="92"/>
      <c r="IZG95" s="92"/>
      <c r="IZH95" s="92"/>
      <c r="IZI95" s="92"/>
      <c r="IZJ95" s="92"/>
      <c r="IZK95" s="92"/>
      <c r="IZL95" s="92"/>
      <c r="IZM95" s="92"/>
      <c r="IZN95" s="92"/>
      <c r="IZO95" s="92"/>
      <c r="IZP95" s="92"/>
      <c r="IZQ95" s="92"/>
      <c r="IZR95" s="92"/>
      <c r="IZS95" s="92"/>
      <c r="IZT95" s="92"/>
      <c r="IZU95" s="92"/>
      <c r="IZV95" s="92"/>
      <c r="IZW95" s="92"/>
      <c r="IZX95" s="92"/>
      <c r="IZY95" s="92"/>
      <c r="IZZ95" s="92"/>
      <c r="JAA95" s="92"/>
      <c r="JAB95" s="92"/>
      <c r="JAC95" s="92"/>
      <c r="JAD95" s="92"/>
      <c r="JAE95" s="92"/>
      <c r="JAF95" s="92"/>
      <c r="JAG95" s="92"/>
      <c r="JAH95" s="92"/>
      <c r="JAI95" s="92"/>
      <c r="JAJ95" s="92"/>
      <c r="JAK95" s="92"/>
      <c r="JAL95" s="92"/>
      <c r="JAM95" s="92"/>
      <c r="JAN95" s="92"/>
      <c r="JAO95" s="92"/>
      <c r="JAP95" s="92"/>
      <c r="JAQ95" s="92"/>
      <c r="JAR95" s="92"/>
      <c r="JAS95" s="92"/>
      <c r="JAT95" s="92"/>
      <c r="JAU95" s="92"/>
      <c r="JAV95" s="92"/>
      <c r="JAW95" s="92"/>
      <c r="JAX95" s="92"/>
      <c r="JAY95" s="92"/>
      <c r="JAZ95" s="92"/>
      <c r="JBA95" s="92"/>
      <c r="JBB95" s="92"/>
      <c r="JBC95" s="92"/>
      <c r="JBD95" s="92"/>
      <c r="JBE95" s="92"/>
      <c r="JBF95" s="92"/>
      <c r="JBG95" s="92"/>
      <c r="JBH95" s="92"/>
      <c r="JBI95" s="92"/>
      <c r="JBJ95" s="92"/>
      <c r="JBK95" s="92"/>
      <c r="JBL95" s="92"/>
      <c r="JBM95" s="92"/>
      <c r="JBN95" s="92"/>
      <c r="JBO95" s="92"/>
      <c r="JBP95" s="92"/>
      <c r="JBQ95" s="92"/>
      <c r="JBR95" s="92"/>
      <c r="JBS95" s="92"/>
      <c r="JBT95" s="92"/>
      <c r="JBU95" s="92"/>
      <c r="JBV95" s="92"/>
      <c r="JBW95" s="92"/>
      <c r="JBX95" s="92"/>
      <c r="JBY95" s="92"/>
      <c r="JBZ95" s="92"/>
      <c r="JCA95" s="92"/>
      <c r="JCB95" s="92"/>
      <c r="JCC95" s="92"/>
      <c r="JCD95" s="92"/>
      <c r="JCE95" s="92"/>
      <c r="JCF95" s="92"/>
      <c r="JCG95" s="92"/>
      <c r="JCH95" s="92"/>
      <c r="JCI95" s="92"/>
      <c r="JCJ95" s="92"/>
      <c r="JCK95" s="92"/>
      <c r="JCL95" s="92"/>
      <c r="JCM95" s="92"/>
      <c r="JCN95" s="92"/>
      <c r="JCO95" s="92"/>
      <c r="JCP95" s="92"/>
      <c r="JCQ95" s="92"/>
      <c r="JCR95" s="92"/>
      <c r="JCS95" s="92"/>
      <c r="JCT95" s="92"/>
      <c r="JCU95" s="92"/>
      <c r="JCV95" s="92"/>
      <c r="JCW95" s="92"/>
      <c r="JCX95" s="92"/>
      <c r="JCY95" s="92"/>
      <c r="JCZ95" s="92"/>
      <c r="JDA95" s="92"/>
      <c r="JDB95" s="92"/>
      <c r="JDC95" s="92"/>
      <c r="JDD95" s="92"/>
      <c r="JDE95" s="92"/>
      <c r="JDF95" s="92"/>
      <c r="JDG95" s="92"/>
      <c r="JDH95" s="92"/>
      <c r="JDI95" s="92"/>
      <c r="JDJ95" s="92"/>
      <c r="JDK95" s="92"/>
      <c r="JDL95" s="92"/>
      <c r="JDM95" s="92"/>
      <c r="JDN95" s="92"/>
      <c r="JDO95" s="92"/>
      <c r="JDP95" s="92"/>
      <c r="JDQ95" s="92"/>
      <c r="JDR95" s="92"/>
      <c r="JDS95" s="92"/>
      <c r="JDT95" s="92"/>
      <c r="JDU95" s="92"/>
      <c r="JDV95" s="92"/>
      <c r="JDW95" s="92"/>
      <c r="JDX95" s="92"/>
      <c r="JDY95" s="92"/>
      <c r="JDZ95" s="92"/>
      <c r="JEA95" s="92"/>
      <c r="JEB95" s="92"/>
      <c r="JEC95" s="92"/>
      <c r="JED95" s="92"/>
      <c r="JEE95" s="92"/>
      <c r="JEF95" s="92"/>
      <c r="JEG95" s="92"/>
      <c r="JEH95" s="92"/>
      <c r="JEI95" s="92"/>
      <c r="JEJ95" s="92"/>
      <c r="JEK95" s="92"/>
      <c r="JEL95" s="92"/>
      <c r="JEM95" s="92"/>
      <c r="JEN95" s="92"/>
      <c r="JEO95" s="92"/>
      <c r="JEP95" s="92"/>
      <c r="JEQ95" s="92"/>
      <c r="JER95" s="92"/>
      <c r="JES95" s="92"/>
      <c r="JET95" s="92"/>
      <c r="JEU95" s="92"/>
      <c r="JEV95" s="92"/>
      <c r="JEW95" s="92"/>
      <c r="JEX95" s="92"/>
      <c r="JEY95" s="92"/>
      <c r="JEZ95" s="92"/>
      <c r="JFA95" s="92"/>
      <c r="JFB95" s="92"/>
      <c r="JFC95" s="92"/>
      <c r="JFD95" s="92"/>
      <c r="JFE95" s="92"/>
      <c r="JFF95" s="92"/>
      <c r="JFG95" s="92"/>
      <c r="JFH95" s="92"/>
      <c r="JFI95" s="92"/>
      <c r="JFJ95" s="92"/>
      <c r="JFK95" s="92"/>
      <c r="JFL95" s="92"/>
      <c r="JFM95" s="92"/>
      <c r="JFN95" s="92"/>
      <c r="JFO95" s="92"/>
      <c r="JFP95" s="92"/>
      <c r="JFQ95" s="92"/>
      <c r="JFR95" s="92"/>
      <c r="JFS95" s="92"/>
      <c r="JFT95" s="92"/>
      <c r="JFU95" s="92"/>
      <c r="JFV95" s="92"/>
      <c r="JFW95" s="92"/>
      <c r="JFX95" s="92"/>
      <c r="JFY95" s="92"/>
      <c r="JFZ95" s="92"/>
      <c r="JGA95" s="92"/>
      <c r="JGB95" s="92"/>
      <c r="JGC95" s="92"/>
      <c r="JGD95" s="92"/>
      <c r="JGE95" s="92"/>
      <c r="JGF95" s="92"/>
      <c r="JGG95" s="92"/>
      <c r="JGH95" s="92"/>
      <c r="JGI95" s="92"/>
      <c r="JGJ95" s="92"/>
      <c r="JGK95" s="92"/>
      <c r="JGL95" s="92"/>
      <c r="JGM95" s="92"/>
      <c r="JGN95" s="92"/>
      <c r="JGO95" s="92"/>
      <c r="JGP95" s="92"/>
      <c r="JGQ95" s="92"/>
      <c r="JGR95" s="92"/>
      <c r="JGS95" s="92"/>
      <c r="JGT95" s="92"/>
      <c r="JGU95" s="92"/>
      <c r="JGV95" s="92"/>
      <c r="JGW95" s="92"/>
      <c r="JGX95" s="92"/>
      <c r="JGY95" s="92"/>
      <c r="JGZ95" s="92"/>
      <c r="JHA95" s="92"/>
      <c r="JHB95" s="92"/>
      <c r="JHC95" s="92"/>
      <c r="JHD95" s="92"/>
      <c r="JHE95" s="92"/>
      <c r="JHF95" s="92"/>
      <c r="JHG95" s="92"/>
      <c r="JHH95" s="92"/>
      <c r="JHI95" s="92"/>
      <c r="JHJ95" s="92"/>
      <c r="JHK95" s="92"/>
      <c r="JHL95" s="92"/>
      <c r="JHM95" s="92"/>
      <c r="JHN95" s="92"/>
      <c r="JHO95" s="92"/>
      <c r="JHP95" s="92"/>
      <c r="JHQ95" s="92"/>
      <c r="JHR95" s="92"/>
      <c r="JHS95" s="92"/>
      <c r="JHT95" s="92"/>
      <c r="JHU95" s="92"/>
      <c r="JHV95" s="92"/>
      <c r="JHW95" s="92"/>
      <c r="JHX95" s="92"/>
      <c r="JHY95" s="92"/>
      <c r="JHZ95" s="92"/>
      <c r="JIA95" s="92"/>
      <c r="JIB95" s="92"/>
      <c r="JIC95" s="92"/>
      <c r="JID95" s="92"/>
      <c r="JIE95" s="92"/>
      <c r="JIF95" s="92"/>
      <c r="JIG95" s="92"/>
      <c r="JIH95" s="92"/>
      <c r="JII95" s="92"/>
      <c r="JIJ95" s="92"/>
      <c r="JIK95" s="92"/>
      <c r="JIL95" s="92"/>
      <c r="JIM95" s="92"/>
      <c r="JIN95" s="92"/>
      <c r="JIO95" s="92"/>
      <c r="JIP95" s="92"/>
      <c r="JIQ95" s="92"/>
      <c r="JIR95" s="92"/>
      <c r="JIS95" s="92"/>
      <c r="JIT95" s="92"/>
      <c r="JIU95" s="92"/>
      <c r="JIV95" s="92"/>
      <c r="JIW95" s="92"/>
      <c r="JIX95" s="92"/>
      <c r="JIY95" s="92"/>
      <c r="JIZ95" s="92"/>
      <c r="JJA95" s="92"/>
      <c r="JJB95" s="92"/>
      <c r="JJC95" s="92"/>
      <c r="JJD95" s="92"/>
      <c r="JJE95" s="92"/>
      <c r="JJF95" s="92"/>
      <c r="JJG95" s="92"/>
      <c r="JJH95" s="92"/>
      <c r="JJI95" s="92"/>
      <c r="JJJ95" s="92"/>
      <c r="JJK95" s="92"/>
      <c r="JJL95" s="92"/>
      <c r="JJM95" s="92"/>
      <c r="JJN95" s="92"/>
      <c r="JJO95" s="92"/>
      <c r="JJP95" s="92"/>
      <c r="JJQ95" s="92"/>
      <c r="JJR95" s="92"/>
      <c r="JJS95" s="92"/>
      <c r="JJT95" s="92"/>
      <c r="JJU95" s="92"/>
      <c r="JJV95" s="92"/>
      <c r="JJW95" s="92"/>
      <c r="JJX95" s="92"/>
      <c r="JJY95" s="92"/>
      <c r="JJZ95" s="92"/>
      <c r="JKA95" s="92"/>
      <c r="JKB95" s="92"/>
      <c r="JKC95" s="92"/>
      <c r="JKD95" s="92"/>
      <c r="JKE95" s="92"/>
      <c r="JKF95" s="92"/>
      <c r="JKG95" s="92"/>
      <c r="JKH95" s="92"/>
      <c r="JKI95" s="92"/>
      <c r="JKJ95" s="92"/>
      <c r="JKK95" s="92"/>
      <c r="JKL95" s="92"/>
      <c r="JKM95" s="92"/>
      <c r="JKN95" s="92"/>
      <c r="JKO95" s="92"/>
      <c r="JKP95" s="92"/>
      <c r="JKQ95" s="92"/>
      <c r="JKR95" s="92"/>
      <c r="JKS95" s="92"/>
      <c r="JKT95" s="92"/>
      <c r="JKU95" s="92"/>
      <c r="JKV95" s="92"/>
      <c r="JKW95" s="92"/>
      <c r="JKX95" s="92"/>
      <c r="JKY95" s="92"/>
      <c r="JKZ95" s="92"/>
      <c r="JLA95" s="92"/>
      <c r="JLB95" s="92"/>
      <c r="JLC95" s="92"/>
      <c r="JLD95" s="92"/>
      <c r="JLE95" s="92"/>
      <c r="JLF95" s="92"/>
      <c r="JLG95" s="92"/>
      <c r="JLH95" s="92"/>
      <c r="JLI95" s="92"/>
      <c r="JLJ95" s="92"/>
      <c r="JLK95" s="92"/>
      <c r="JLL95" s="92"/>
      <c r="JLM95" s="92"/>
      <c r="JLN95" s="92"/>
      <c r="JLO95" s="92"/>
      <c r="JLP95" s="92"/>
      <c r="JLQ95" s="92"/>
      <c r="JLR95" s="92"/>
      <c r="JLS95" s="92"/>
      <c r="JLT95" s="92"/>
      <c r="JLU95" s="92"/>
      <c r="JLV95" s="92"/>
      <c r="JLW95" s="92"/>
      <c r="JLX95" s="92"/>
      <c r="JLY95" s="92"/>
      <c r="JLZ95" s="92"/>
      <c r="JMA95" s="92"/>
      <c r="JMB95" s="92"/>
      <c r="JMC95" s="92"/>
      <c r="JMD95" s="92"/>
      <c r="JME95" s="92"/>
      <c r="JMF95" s="92"/>
      <c r="JMG95" s="92"/>
      <c r="JMH95" s="92"/>
      <c r="JMI95" s="92"/>
      <c r="JMJ95" s="92"/>
      <c r="JMK95" s="92"/>
      <c r="JML95" s="92"/>
      <c r="JMM95" s="92"/>
      <c r="JMN95" s="92"/>
      <c r="JMO95" s="92"/>
      <c r="JMP95" s="92"/>
      <c r="JMQ95" s="92"/>
      <c r="JMR95" s="92"/>
      <c r="JMS95" s="92"/>
      <c r="JMT95" s="92"/>
      <c r="JMU95" s="92"/>
      <c r="JMV95" s="92"/>
      <c r="JMW95" s="92"/>
      <c r="JMX95" s="92"/>
      <c r="JMY95" s="92"/>
      <c r="JMZ95" s="92"/>
      <c r="JNA95" s="92"/>
      <c r="JNB95" s="92"/>
      <c r="JNC95" s="92"/>
      <c r="JND95" s="92"/>
      <c r="JNE95" s="92"/>
      <c r="JNF95" s="92"/>
      <c r="JNG95" s="92"/>
      <c r="JNH95" s="92"/>
      <c r="JNI95" s="92"/>
      <c r="JNJ95" s="92"/>
      <c r="JNK95" s="92"/>
      <c r="JNL95" s="92"/>
      <c r="JNM95" s="92"/>
      <c r="JNN95" s="92"/>
      <c r="JNO95" s="92"/>
      <c r="JNP95" s="92"/>
      <c r="JNQ95" s="92"/>
      <c r="JNR95" s="92"/>
      <c r="JNS95" s="92"/>
      <c r="JNT95" s="92"/>
      <c r="JNU95" s="92"/>
      <c r="JNV95" s="92"/>
      <c r="JNW95" s="92"/>
      <c r="JNX95" s="92"/>
      <c r="JNY95" s="92"/>
      <c r="JNZ95" s="92"/>
      <c r="JOA95" s="92"/>
      <c r="JOB95" s="92"/>
      <c r="JOC95" s="92"/>
      <c r="JOD95" s="92"/>
      <c r="JOE95" s="92"/>
      <c r="JOF95" s="92"/>
      <c r="JOG95" s="92"/>
      <c r="JOH95" s="92"/>
      <c r="JOI95" s="92"/>
      <c r="JOJ95" s="92"/>
      <c r="JOK95" s="92"/>
      <c r="JOL95" s="92"/>
      <c r="JOM95" s="92"/>
      <c r="JON95" s="92"/>
      <c r="JOO95" s="92"/>
      <c r="JOP95" s="92"/>
      <c r="JOQ95" s="92"/>
      <c r="JOR95" s="92"/>
      <c r="JOS95" s="92"/>
      <c r="JOT95" s="92"/>
      <c r="JOU95" s="92"/>
      <c r="JOV95" s="92"/>
      <c r="JOW95" s="92"/>
      <c r="JOX95" s="92"/>
      <c r="JOY95" s="92"/>
      <c r="JOZ95" s="92"/>
      <c r="JPA95" s="92"/>
      <c r="JPB95" s="92"/>
      <c r="JPC95" s="92"/>
      <c r="JPD95" s="92"/>
      <c r="JPE95" s="92"/>
      <c r="JPF95" s="92"/>
      <c r="JPG95" s="92"/>
      <c r="JPH95" s="92"/>
      <c r="JPI95" s="92"/>
      <c r="JPJ95" s="92"/>
      <c r="JPK95" s="92"/>
      <c r="JPL95" s="92"/>
      <c r="JPM95" s="92"/>
      <c r="JPN95" s="92"/>
      <c r="JPO95" s="92"/>
      <c r="JPP95" s="92"/>
      <c r="JPQ95" s="92"/>
      <c r="JPR95" s="92"/>
      <c r="JPS95" s="92"/>
      <c r="JPT95" s="92"/>
      <c r="JPU95" s="92"/>
      <c r="JPV95" s="92"/>
      <c r="JPW95" s="92"/>
      <c r="JPX95" s="92"/>
      <c r="JPY95" s="92"/>
      <c r="JPZ95" s="92"/>
      <c r="JQA95" s="92"/>
      <c r="JQB95" s="92"/>
      <c r="JQC95" s="92"/>
      <c r="JQD95" s="92"/>
      <c r="JQE95" s="92"/>
      <c r="JQF95" s="92"/>
      <c r="JQG95" s="92"/>
      <c r="JQH95" s="92"/>
      <c r="JQI95" s="92"/>
      <c r="JQJ95" s="92"/>
      <c r="JQK95" s="92"/>
      <c r="JQL95" s="92"/>
      <c r="JQM95" s="92"/>
      <c r="JQN95" s="92"/>
      <c r="JQO95" s="92"/>
      <c r="JQP95" s="92"/>
      <c r="JQQ95" s="92"/>
      <c r="JQR95" s="92"/>
      <c r="JQS95" s="92"/>
      <c r="JQT95" s="92"/>
      <c r="JQU95" s="92"/>
      <c r="JQV95" s="92"/>
      <c r="JQW95" s="92"/>
      <c r="JQX95" s="92"/>
      <c r="JQY95" s="92"/>
      <c r="JQZ95" s="92"/>
      <c r="JRA95" s="92"/>
      <c r="JRB95" s="92"/>
      <c r="JRC95" s="92"/>
      <c r="JRD95" s="92"/>
      <c r="JRE95" s="92"/>
      <c r="JRF95" s="92"/>
      <c r="JRG95" s="92"/>
      <c r="JRH95" s="92"/>
      <c r="JRI95" s="92"/>
      <c r="JRJ95" s="92"/>
      <c r="JRK95" s="92"/>
      <c r="JRL95" s="92"/>
      <c r="JRM95" s="92"/>
      <c r="JRN95" s="92"/>
      <c r="JRO95" s="92"/>
      <c r="JRP95" s="92"/>
      <c r="JRQ95" s="92"/>
      <c r="JRR95" s="92"/>
      <c r="JRS95" s="92"/>
      <c r="JRT95" s="92"/>
      <c r="JRU95" s="92"/>
      <c r="JRV95" s="92"/>
      <c r="JRW95" s="92"/>
      <c r="JRX95" s="92"/>
      <c r="JRY95" s="92"/>
      <c r="JRZ95" s="92"/>
      <c r="JSA95" s="92"/>
      <c r="JSB95" s="92"/>
      <c r="JSC95" s="92"/>
      <c r="JSD95" s="92"/>
      <c r="JSE95" s="92"/>
      <c r="JSF95" s="92"/>
      <c r="JSG95" s="92"/>
      <c r="JSH95" s="92"/>
      <c r="JSI95" s="92"/>
      <c r="JSJ95" s="92"/>
      <c r="JSK95" s="92"/>
      <c r="JSL95" s="92"/>
      <c r="JSM95" s="92"/>
      <c r="JSN95" s="92"/>
      <c r="JSO95" s="92"/>
      <c r="JSP95" s="92"/>
      <c r="JSQ95" s="92"/>
      <c r="JSR95" s="92"/>
      <c r="JSS95" s="92"/>
      <c r="JST95" s="92"/>
      <c r="JSU95" s="92"/>
      <c r="JSV95" s="92"/>
      <c r="JSW95" s="92"/>
      <c r="JSX95" s="92"/>
      <c r="JSY95" s="92"/>
      <c r="JSZ95" s="92"/>
      <c r="JTA95" s="92"/>
      <c r="JTB95" s="92"/>
      <c r="JTC95" s="92"/>
      <c r="JTD95" s="92"/>
      <c r="JTE95" s="92"/>
      <c r="JTF95" s="92"/>
      <c r="JTG95" s="92"/>
      <c r="JTH95" s="92"/>
      <c r="JTI95" s="92"/>
      <c r="JTJ95" s="92"/>
      <c r="JTK95" s="92"/>
      <c r="JTL95" s="92"/>
      <c r="JTM95" s="92"/>
      <c r="JTN95" s="92"/>
      <c r="JTO95" s="92"/>
      <c r="JTP95" s="92"/>
      <c r="JTQ95" s="92"/>
      <c r="JTR95" s="92"/>
      <c r="JTS95" s="92"/>
      <c r="JTT95" s="92"/>
      <c r="JTU95" s="92"/>
      <c r="JTV95" s="92"/>
      <c r="JTW95" s="92"/>
      <c r="JTX95" s="92"/>
      <c r="JTY95" s="92"/>
      <c r="JTZ95" s="92"/>
      <c r="JUA95" s="92"/>
      <c r="JUB95" s="92"/>
      <c r="JUC95" s="92"/>
      <c r="JUD95" s="92"/>
      <c r="JUE95" s="92"/>
      <c r="JUF95" s="92"/>
      <c r="JUG95" s="92"/>
      <c r="JUH95" s="92"/>
      <c r="JUI95" s="92"/>
      <c r="JUJ95" s="92"/>
      <c r="JUK95" s="92"/>
      <c r="JUL95" s="92"/>
      <c r="JUM95" s="92"/>
      <c r="JUN95" s="92"/>
      <c r="JUO95" s="92"/>
      <c r="JUP95" s="92"/>
      <c r="JUQ95" s="92"/>
      <c r="JUR95" s="92"/>
      <c r="JUS95" s="92"/>
      <c r="JUT95" s="92"/>
      <c r="JUU95" s="92"/>
      <c r="JUV95" s="92"/>
      <c r="JUW95" s="92"/>
      <c r="JUX95" s="92"/>
      <c r="JUY95" s="92"/>
      <c r="JUZ95" s="92"/>
      <c r="JVA95" s="92"/>
      <c r="JVB95" s="92"/>
      <c r="JVC95" s="92"/>
      <c r="JVD95" s="92"/>
      <c r="JVE95" s="92"/>
      <c r="JVF95" s="92"/>
      <c r="JVG95" s="92"/>
      <c r="JVH95" s="92"/>
      <c r="JVI95" s="92"/>
      <c r="JVJ95" s="92"/>
      <c r="JVK95" s="92"/>
      <c r="JVL95" s="92"/>
      <c r="JVM95" s="92"/>
      <c r="JVN95" s="92"/>
      <c r="JVO95" s="92"/>
      <c r="JVP95" s="92"/>
      <c r="JVQ95" s="92"/>
      <c r="JVR95" s="92"/>
      <c r="JVS95" s="92"/>
      <c r="JVT95" s="92"/>
      <c r="JVU95" s="92"/>
      <c r="JVV95" s="92"/>
      <c r="JVW95" s="92"/>
      <c r="JVX95" s="92"/>
      <c r="JVY95" s="92"/>
      <c r="JVZ95" s="92"/>
      <c r="JWA95" s="92"/>
      <c r="JWB95" s="92"/>
      <c r="JWC95" s="92"/>
      <c r="JWD95" s="92"/>
      <c r="JWE95" s="92"/>
      <c r="JWF95" s="92"/>
      <c r="JWG95" s="92"/>
      <c r="JWH95" s="92"/>
      <c r="JWI95" s="92"/>
      <c r="JWJ95" s="92"/>
      <c r="JWK95" s="92"/>
      <c r="JWL95" s="92"/>
      <c r="JWM95" s="92"/>
      <c r="JWN95" s="92"/>
      <c r="JWO95" s="92"/>
      <c r="JWP95" s="92"/>
      <c r="JWQ95" s="92"/>
      <c r="JWR95" s="92"/>
      <c r="JWS95" s="92"/>
      <c r="JWT95" s="92"/>
      <c r="JWU95" s="92"/>
      <c r="JWV95" s="92"/>
      <c r="JWW95" s="92"/>
      <c r="JWX95" s="92"/>
      <c r="JWY95" s="92"/>
      <c r="JWZ95" s="92"/>
      <c r="JXA95" s="92"/>
      <c r="JXB95" s="92"/>
      <c r="JXC95" s="92"/>
      <c r="JXD95" s="92"/>
      <c r="JXE95" s="92"/>
      <c r="JXF95" s="92"/>
      <c r="JXG95" s="92"/>
      <c r="JXH95" s="92"/>
      <c r="JXI95" s="92"/>
      <c r="JXJ95" s="92"/>
      <c r="JXK95" s="92"/>
      <c r="JXL95" s="92"/>
      <c r="JXM95" s="92"/>
      <c r="JXN95" s="92"/>
      <c r="JXO95" s="92"/>
      <c r="JXP95" s="92"/>
      <c r="JXQ95" s="92"/>
      <c r="JXR95" s="92"/>
      <c r="JXS95" s="92"/>
      <c r="JXT95" s="92"/>
      <c r="JXU95" s="92"/>
      <c r="JXV95" s="92"/>
      <c r="JXW95" s="92"/>
      <c r="JXX95" s="92"/>
      <c r="JXY95" s="92"/>
      <c r="JXZ95" s="92"/>
      <c r="JYA95" s="92"/>
      <c r="JYB95" s="92"/>
      <c r="JYC95" s="92"/>
      <c r="JYD95" s="92"/>
      <c r="JYE95" s="92"/>
      <c r="JYF95" s="92"/>
      <c r="JYG95" s="92"/>
      <c r="JYH95" s="92"/>
      <c r="JYI95" s="92"/>
      <c r="JYJ95" s="92"/>
      <c r="JYK95" s="92"/>
      <c r="JYL95" s="92"/>
      <c r="JYM95" s="92"/>
      <c r="JYN95" s="92"/>
      <c r="JYO95" s="92"/>
      <c r="JYP95" s="92"/>
      <c r="JYQ95" s="92"/>
      <c r="JYR95" s="92"/>
      <c r="JYS95" s="92"/>
      <c r="JYT95" s="92"/>
      <c r="JYU95" s="92"/>
      <c r="JYV95" s="92"/>
      <c r="JYW95" s="92"/>
      <c r="JYX95" s="92"/>
      <c r="JYY95" s="92"/>
      <c r="JYZ95" s="92"/>
      <c r="JZA95" s="92"/>
      <c r="JZB95" s="92"/>
      <c r="JZC95" s="92"/>
      <c r="JZD95" s="92"/>
      <c r="JZE95" s="92"/>
      <c r="JZF95" s="92"/>
      <c r="JZG95" s="92"/>
      <c r="JZH95" s="92"/>
      <c r="JZI95" s="92"/>
      <c r="JZJ95" s="92"/>
      <c r="JZK95" s="92"/>
      <c r="JZL95" s="92"/>
      <c r="JZM95" s="92"/>
      <c r="JZN95" s="92"/>
      <c r="JZO95" s="92"/>
      <c r="JZP95" s="92"/>
      <c r="JZQ95" s="92"/>
      <c r="JZR95" s="92"/>
      <c r="JZS95" s="92"/>
      <c r="JZT95" s="92"/>
      <c r="JZU95" s="92"/>
      <c r="JZV95" s="92"/>
      <c r="JZW95" s="92"/>
      <c r="JZX95" s="92"/>
      <c r="JZY95" s="92"/>
      <c r="JZZ95" s="92"/>
      <c r="KAA95" s="92"/>
      <c r="KAB95" s="92"/>
      <c r="KAC95" s="92"/>
      <c r="KAD95" s="92"/>
      <c r="KAE95" s="92"/>
      <c r="KAF95" s="92"/>
      <c r="KAG95" s="92"/>
      <c r="KAH95" s="92"/>
      <c r="KAI95" s="92"/>
      <c r="KAJ95" s="92"/>
      <c r="KAK95" s="92"/>
      <c r="KAL95" s="92"/>
      <c r="KAM95" s="92"/>
      <c r="KAN95" s="92"/>
      <c r="KAO95" s="92"/>
      <c r="KAP95" s="92"/>
      <c r="KAQ95" s="92"/>
      <c r="KAR95" s="92"/>
      <c r="KAS95" s="92"/>
      <c r="KAT95" s="92"/>
      <c r="KAU95" s="92"/>
      <c r="KAV95" s="92"/>
      <c r="KAW95" s="92"/>
      <c r="KAX95" s="92"/>
      <c r="KAY95" s="92"/>
      <c r="KAZ95" s="92"/>
      <c r="KBA95" s="92"/>
      <c r="KBB95" s="92"/>
      <c r="KBC95" s="92"/>
      <c r="KBD95" s="92"/>
      <c r="KBE95" s="92"/>
      <c r="KBF95" s="92"/>
      <c r="KBG95" s="92"/>
      <c r="KBH95" s="92"/>
      <c r="KBI95" s="92"/>
      <c r="KBJ95" s="92"/>
      <c r="KBK95" s="92"/>
      <c r="KBL95" s="92"/>
      <c r="KBM95" s="92"/>
      <c r="KBN95" s="92"/>
      <c r="KBO95" s="92"/>
      <c r="KBP95" s="92"/>
      <c r="KBQ95" s="92"/>
      <c r="KBR95" s="92"/>
      <c r="KBS95" s="92"/>
      <c r="KBT95" s="92"/>
      <c r="KBU95" s="92"/>
      <c r="KBV95" s="92"/>
      <c r="KBW95" s="92"/>
      <c r="KBX95" s="92"/>
      <c r="KBY95" s="92"/>
      <c r="KBZ95" s="92"/>
      <c r="KCA95" s="92"/>
      <c r="KCB95" s="92"/>
      <c r="KCC95" s="92"/>
      <c r="KCD95" s="92"/>
      <c r="KCE95" s="92"/>
      <c r="KCF95" s="92"/>
      <c r="KCG95" s="92"/>
      <c r="KCH95" s="92"/>
      <c r="KCI95" s="92"/>
      <c r="KCJ95" s="92"/>
      <c r="KCK95" s="92"/>
      <c r="KCL95" s="92"/>
      <c r="KCM95" s="92"/>
      <c r="KCN95" s="92"/>
      <c r="KCO95" s="92"/>
      <c r="KCP95" s="92"/>
      <c r="KCQ95" s="92"/>
      <c r="KCR95" s="92"/>
      <c r="KCS95" s="92"/>
      <c r="KCT95" s="92"/>
      <c r="KCU95" s="92"/>
      <c r="KCV95" s="92"/>
      <c r="KCW95" s="92"/>
      <c r="KCX95" s="92"/>
      <c r="KCY95" s="92"/>
      <c r="KCZ95" s="92"/>
      <c r="KDA95" s="92"/>
      <c r="KDB95" s="92"/>
      <c r="KDC95" s="92"/>
      <c r="KDD95" s="92"/>
      <c r="KDE95" s="92"/>
      <c r="KDF95" s="92"/>
      <c r="KDG95" s="92"/>
      <c r="KDH95" s="92"/>
      <c r="KDI95" s="92"/>
      <c r="KDJ95" s="92"/>
      <c r="KDK95" s="92"/>
      <c r="KDL95" s="92"/>
      <c r="KDM95" s="92"/>
      <c r="KDN95" s="92"/>
      <c r="KDO95" s="92"/>
      <c r="KDP95" s="92"/>
      <c r="KDQ95" s="92"/>
      <c r="KDR95" s="92"/>
      <c r="KDS95" s="92"/>
      <c r="KDT95" s="92"/>
      <c r="KDU95" s="92"/>
      <c r="KDV95" s="92"/>
      <c r="KDW95" s="92"/>
      <c r="KDX95" s="92"/>
      <c r="KDY95" s="92"/>
      <c r="KDZ95" s="92"/>
      <c r="KEA95" s="92"/>
      <c r="KEB95" s="92"/>
      <c r="KEC95" s="92"/>
      <c r="KED95" s="92"/>
      <c r="KEE95" s="92"/>
      <c r="KEF95" s="92"/>
      <c r="KEG95" s="92"/>
      <c r="KEH95" s="92"/>
      <c r="KEI95" s="92"/>
      <c r="KEJ95" s="92"/>
      <c r="KEK95" s="92"/>
      <c r="KEL95" s="92"/>
      <c r="KEM95" s="92"/>
      <c r="KEN95" s="92"/>
      <c r="KEO95" s="92"/>
      <c r="KEP95" s="92"/>
      <c r="KEQ95" s="92"/>
      <c r="KER95" s="92"/>
      <c r="KES95" s="92"/>
      <c r="KET95" s="92"/>
      <c r="KEU95" s="92"/>
      <c r="KEV95" s="92"/>
      <c r="KEW95" s="92"/>
      <c r="KEX95" s="92"/>
      <c r="KEY95" s="92"/>
      <c r="KEZ95" s="92"/>
      <c r="KFA95" s="92"/>
      <c r="KFB95" s="92"/>
      <c r="KFC95" s="92"/>
      <c r="KFD95" s="92"/>
      <c r="KFE95" s="92"/>
      <c r="KFF95" s="92"/>
      <c r="KFG95" s="92"/>
      <c r="KFH95" s="92"/>
      <c r="KFI95" s="92"/>
      <c r="KFJ95" s="92"/>
      <c r="KFK95" s="92"/>
      <c r="KFL95" s="92"/>
      <c r="KFM95" s="92"/>
      <c r="KFN95" s="92"/>
      <c r="KFO95" s="92"/>
      <c r="KFP95" s="92"/>
      <c r="KFQ95" s="92"/>
      <c r="KFR95" s="92"/>
      <c r="KFS95" s="92"/>
      <c r="KFT95" s="92"/>
      <c r="KFU95" s="92"/>
      <c r="KFV95" s="92"/>
      <c r="KFW95" s="92"/>
      <c r="KFX95" s="92"/>
      <c r="KFY95" s="92"/>
      <c r="KFZ95" s="92"/>
      <c r="KGA95" s="92"/>
      <c r="KGB95" s="92"/>
      <c r="KGC95" s="92"/>
      <c r="KGD95" s="92"/>
      <c r="KGE95" s="92"/>
      <c r="KGF95" s="92"/>
      <c r="KGG95" s="92"/>
      <c r="KGH95" s="92"/>
      <c r="KGI95" s="92"/>
      <c r="KGJ95" s="92"/>
      <c r="KGK95" s="92"/>
      <c r="KGL95" s="92"/>
      <c r="KGM95" s="92"/>
      <c r="KGN95" s="92"/>
      <c r="KGO95" s="92"/>
      <c r="KGP95" s="92"/>
      <c r="KGQ95" s="92"/>
      <c r="KGR95" s="92"/>
      <c r="KGS95" s="92"/>
      <c r="KGT95" s="92"/>
      <c r="KGU95" s="92"/>
      <c r="KGV95" s="92"/>
      <c r="KGW95" s="92"/>
      <c r="KGX95" s="92"/>
      <c r="KGY95" s="92"/>
      <c r="KGZ95" s="92"/>
      <c r="KHA95" s="92"/>
      <c r="KHB95" s="92"/>
      <c r="KHC95" s="92"/>
      <c r="KHD95" s="92"/>
      <c r="KHE95" s="92"/>
      <c r="KHF95" s="92"/>
      <c r="KHG95" s="92"/>
      <c r="KHH95" s="92"/>
      <c r="KHI95" s="92"/>
      <c r="KHJ95" s="92"/>
      <c r="KHK95" s="92"/>
      <c r="KHL95" s="92"/>
      <c r="KHM95" s="92"/>
      <c r="KHN95" s="92"/>
      <c r="KHO95" s="92"/>
      <c r="KHP95" s="92"/>
      <c r="KHQ95" s="92"/>
      <c r="KHR95" s="92"/>
      <c r="KHS95" s="92"/>
      <c r="KHT95" s="92"/>
      <c r="KHU95" s="92"/>
      <c r="KHV95" s="92"/>
      <c r="KHW95" s="92"/>
      <c r="KHX95" s="92"/>
      <c r="KHY95" s="92"/>
      <c r="KHZ95" s="92"/>
      <c r="KIA95" s="92"/>
      <c r="KIB95" s="92"/>
      <c r="KIC95" s="92"/>
      <c r="KID95" s="92"/>
      <c r="KIE95" s="92"/>
      <c r="KIF95" s="92"/>
      <c r="KIG95" s="92"/>
      <c r="KIH95" s="92"/>
      <c r="KII95" s="92"/>
      <c r="KIJ95" s="92"/>
      <c r="KIK95" s="92"/>
      <c r="KIL95" s="92"/>
      <c r="KIM95" s="92"/>
      <c r="KIN95" s="92"/>
      <c r="KIO95" s="92"/>
      <c r="KIP95" s="92"/>
      <c r="KIQ95" s="92"/>
      <c r="KIR95" s="92"/>
      <c r="KIS95" s="92"/>
      <c r="KIT95" s="92"/>
      <c r="KIU95" s="92"/>
      <c r="KIV95" s="92"/>
      <c r="KIW95" s="92"/>
      <c r="KIX95" s="92"/>
      <c r="KIY95" s="92"/>
      <c r="KIZ95" s="92"/>
      <c r="KJA95" s="92"/>
      <c r="KJB95" s="92"/>
      <c r="KJC95" s="92"/>
      <c r="KJD95" s="92"/>
      <c r="KJE95" s="92"/>
      <c r="KJF95" s="92"/>
      <c r="KJG95" s="92"/>
      <c r="KJH95" s="92"/>
      <c r="KJI95" s="92"/>
      <c r="KJJ95" s="92"/>
      <c r="KJK95" s="92"/>
      <c r="KJL95" s="92"/>
      <c r="KJM95" s="92"/>
      <c r="KJN95" s="92"/>
      <c r="KJO95" s="92"/>
      <c r="KJP95" s="92"/>
      <c r="KJQ95" s="92"/>
      <c r="KJR95" s="92"/>
      <c r="KJS95" s="92"/>
      <c r="KJT95" s="92"/>
      <c r="KJU95" s="92"/>
      <c r="KJV95" s="92"/>
      <c r="KJW95" s="92"/>
      <c r="KJX95" s="92"/>
      <c r="KJY95" s="92"/>
      <c r="KJZ95" s="92"/>
      <c r="KKA95" s="92"/>
      <c r="KKB95" s="92"/>
      <c r="KKC95" s="92"/>
      <c r="KKD95" s="92"/>
      <c r="KKE95" s="92"/>
      <c r="KKF95" s="92"/>
      <c r="KKG95" s="92"/>
      <c r="KKH95" s="92"/>
      <c r="KKI95" s="92"/>
      <c r="KKJ95" s="92"/>
      <c r="KKK95" s="92"/>
      <c r="KKL95" s="92"/>
      <c r="KKM95" s="92"/>
      <c r="KKN95" s="92"/>
      <c r="KKO95" s="92"/>
      <c r="KKP95" s="92"/>
      <c r="KKQ95" s="92"/>
      <c r="KKR95" s="92"/>
      <c r="KKS95" s="92"/>
      <c r="KKT95" s="92"/>
      <c r="KKU95" s="92"/>
      <c r="KKV95" s="92"/>
      <c r="KKW95" s="92"/>
      <c r="KKX95" s="92"/>
      <c r="KKY95" s="92"/>
      <c r="KKZ95" s="92"/>
      <c r="KLA95" s="92"/>
      <c r="KLB95" s="92"/>
      <c r="KLC95" s="92"/>
      <c r="KLD95" s="92"/>
      <c r="KLE95" s="92"/>
      <c r="KLF95" s="92"/>
      <c r="KLG95" s="92"/>
      <c r="KLH95" s="92"/>
      <c r="KLI95" s="92"/>
      <c r="KLJ95" s="92"/>
      <c r="KLK95" s="92"/>
      <c r="KLL95" s="92"/>
      <c r="KLM95" s="92"/>
      <c r="KLN95" s="92"/>
      <c r="KLO95" s="92"/>
      <c r="KLP95" s="92"/>
      <c r="KLQ95" s="92"/>
      <c r="KLR95" s="92"/>
      <c r="KLS95" s="92"/>
      <c r="KLT95" s="92"/>
      <c r="KLU95" s="92"/>
      <c r="KLV95" s="92"/>
      <c r="KLW95" s="92"/>
      <c r="KLX95" s="92"/>
      <c r="KLY95" s="92"/>
      <c r="KLZ95" s="92"/>
      <c r="KMA95" s="92"/>
      <c r="KMB95" s="92"/>
      <c r="KMC95" s="92"/>
      <c r="KMD95" s="92"/>
      <c r="KME95" s="92"/>
      <c r="KMF95" s="92"/>
      <c r="KMG95" s="92"/>
      <c r="KMH95" s="92"/>
      <c r="KMI95" s="92"/>
      <c r="KMJ95" s="92"/>
      <c r="KMK95" s="92"/>
      <c r="KML95" s="92"/>
      <c r="KMM95" s="92"/>
      <c r="KMN95" s="92"/>
      <c r="KMO95" s="92"/>
      <c r="KMP95" s="92"/>
      <c r="KMQ95" s="92"/>
      <c r="KMR95" s="92"/>
      <c r="KMS95" s="92"/>
      <c r="KMT95" s="92"/>
      <c r="KMU95" s="92"/>
      <c r="KMV95" s="92"/>
      <c r="KMW95" s="92"/>
      <c r="KMX95" s="92"/>
      <c r="KMY95" s="92"/>
      <c r="KMZ95" s="92"/>
      <c r="KNA95" s="92"/>
      <c r="KNB95" s="92"/>
      <c r="KNC95" s="92"/>
      <c r="KND95" s="92"/>
      <c r="KNE95" s="92"/>
      <c r="KNF95" s="92"/>
      <c r="KNG95" s="92"/>
      <c r="KNH95" s="92"/>
      <c r="KNI95" s="92"/>
      <c r="KNJ95" s="92"/>
      <c r="KNK95" s="92"/>
      <c r="KNL95" s="92"/>
      <c r="KNM95" s="92"/>
      <c r="KNN95" s="92"/>
      <c r="KNO95" s="92"/>
      <c r="KNP95" s="92"/>
      <c r="KNQ95" s="92"/>
      <c r="KNR95" s="92"/>
      <c r="KNS95" s="92"/>
      <c r="KNT95" s="92"/>
      <c r="KNU95" s="92"/>
      <c r="KNV95" s="92"/>
      <c r="KNW95" s="92"/>
      <c r="KNX95" s="92"/>
      <c r="KNY95" s="92"/>
      <c r="KNZ95" s="92"/>
      <c r="KOA95" s="92"/>
      <c r="KOB95" s="92"/>
      <c r="KOC95" s="92"/>
      <c r="KOD95" s="92"/>
      <c r="KOE95" s="92"/>
      <c r="KOF95" s="92"/>
      <c r="KOG95" s="92"/>
      <c r="KOH95" s="92"/>
      <c r="KOI95" s="92"/>
      <c r="KOJ95" s="92"/>
      <c r="KOK95" s="92"/>
      <c r="KOL95" s="92"/>
      <c r="KOM95" s="92"/>
      <c r="KON95" s="92"/>
      <c r="KOO95" s="92"/>
      <c r="KOP95" s="92"/>
      <c r="KOQ95" s="92"/>
      <c r="KOR95" s="92"/>
      <c r="KOS95" s="92"/>
      <c r="KOT95" s="92"/>
      <c r="KOU95" s="92"/>
      <c r="KOV95" s="92"/>
      <c r="KOW95" s="92"/>
      <c r="KOX95" s="92"/>
      <c r="KOY95" s="92"/>
      <c r="KOZ95" s="92"/>
      <c r="KPA95" s="92"/>
      <c r="KPB95" s="92"/>
      <c r="KPC95" s="92"/>
      <c r="KPD95" s="92"/>
      <c r="KPE95" s="92"/>
      <c r="KPF95" s="92"/>
      <c r="KPG95" s="92"/>
      <c r="KPH95" s="92"/>
      <c r="KPI95" s="92"/>
      <c r="KPJ95" s="92"/>
      <c r="KPK95" s="92"/>
      <c r="KPL95" s="92"/>
      <c r="KPM95" s="92"/>
      <c r="KPN95" s="92"/>
      <c r="KPO95" s="92"/>
      <c r="KPP95" s="92"/>
      <c r="KPQ95" s="92"/>
      <c r="KPR95" s="92"/>
      <c r="KPS95" s="92"/>
      <c r="KPT95" s="92"/>
      <c r="KPU95" s="92"/>
      <c r="KPV95" s="92"/>
      <c r="KPW95" s="92"/>
      <c r="KPX95" s="92"/>
      <c r="KPY95" s="92"/>
      <c r="KPZ95" s="92"/>
      <c r="KQA95" s="92"/>
      <c r="KQB95" s="92"/>
      <c r="KQC95" s="92"/>
      <c r="KQD95" s="92"/>
      <c r="KQE95" s="92"/>
      <c r="KQF95" s="92"/>
      <c r="KQG95" s="92"/>
      <c r="KQH95" s="92"/>
      <c r="KQI95" s="92"/>
      <c r="KQJ95" s="92"/>
      <c r="KQK95" s="92"/>
      <c r="KQL95" s="92"/>
      <c r="KQM95" s="92"/>
      <c r="KQN95" s="92"/>
      <c r="KQO95" s="92"/>
      <c r="KQP95" s="92"/>
      <c r="KQQ95" s="92"/>
      <c r="KQR95" s="92"/>
      <c r="KQS95" s="92"/>
      <c r="KQT95" s="92"/>
      <c r="KQU95" s="92"/>
      <c r="KQV95" s="92"/>
      <c r="KQW95" s="92"/>
      <c r="KQX95" s="92"/>
      <c r="KQY95" s="92"/>
      <c r="KQZ95" s="92"/>
      <c r="KRA95" s="92"/>
      <c r="KRB95" s="92"/>
      <c r="KRC95" s="92"/>
      <c r="KRD95" s="92"/>
      <c r="KRE95" s="92"/>
      <c r="KRF95" s="92"/>
      <c r="KRG95" s="92"/>
      <c r="KRH95" s="92"/>
      <c r="KRI95" s="92"/>
      <c r="KRJ95" s="92"/>
      <c r="KRK95" s="92"/>
      <c r="KRL95" s="92"/>
      <c r="KRM95" s="92"/>
      <c r="KRN95" s="92"/>
      <c r="KRO95" s="92"/>
      <c r="KRP95" s="92"/>
      <c r="KRQ95" s="92"/>
      <c r="KRR95" s="92"/>
      <c r="KRS95" s="92"/>
      <c r="KRT95" s="92"/>
      <c r="KRU95" s="92"/>
      <c r="KRV95" s="92"/>
      <c r="KRW95" s="92"/>
      <c r="KRX95" s="92"/>
      <c r="KRY95" s="92"/>
      <c r="KRZ95" s="92"/>
      <c r="KSA95" s="92"/>
      <c r="KSB95" s="92"/>
      <c r="KSC95" s="92"/>
      <c r="KSD95" s="92"/>
      <c r="KSE95" s="92"/>
      <c r="KSF95" s="92"/>
      <c r="KSG95" s="92"/>
      <c r="KSH95" s="92"/>
      <c r="KSI95" s="92"/>
      <c r="KSJ95" s="92"/>
      <c r="KSK95" s="92"/>
      <c r="KSL95" s="92"/>
      <c r="KSM95" s="92"/>
      <c r="KSN95" s="92"/>
      <c r="KSO95" s="92"/>
      <c r="KSP95" s="92"/>
      <c r="KSQ95" s="92"/>
      <c r="KSR95" s="92"/>
      <c r="KSS95" s="92"/>
      <c r="KST95" s="92"/>
      <c r="KSU95" s="92"/>
      <c r="KSV95" s="92"/>
      <c r="KSW95" s="92"/>
      <c r="KSX95" s="92"/>
      <c r="KSY95" s="92"/>
      <c r="KSZ95" s="92"/>
      <c r="KTA95" s="92"/>
      <c r="KTB95" s="92"/>
      <c r="KTC95" s="92"/>
      <c r="KTD95" s="92"/>
      <c r="KTE95" s="92"/>
      <c r="KTF95" s="92"/>
      <c r="KTG95" s="92"/>
      <c r="KTH95" s="92"/>
      <c r="KTI95" s="92"/>
      <c r="KTJ95" s="92"/>
      <c r="KTK95" s="92"/>
      <c r="KTL95" s="92"/>
      <c r="KTM95" s="92"/>
      <c r="KTN95" s="92"/>
      <c r="KTO95" s="92"/>
      <c r="KTP95" s="92"/>
      <c r="KTQ95" s="92"/>
      <c r="KTR95" s="92"/>
      <c r="KTS95" s="92"/>
      <c r="KTT95" s="92"/>
      <c r="KTU95" s="92"/>
      <c r="KTV95" s="92"/>
      <c r="KTW95" s="92"/>
      <c r="KTX95" s="92"/>
      <c r="KTY95" s="92"/>
      <c r="KTZ95" s="92"/>
      <c r="KUA95" s="92"/>
      <c r="KUB95" s="92"/>
      <c r="KUC95" s="92"/>
      <c r="KUD95" s="92"/>
      <c r="KUE95" s="92"/>
      <c r="KUF95" s="92"/>
      <c r="KUG95" s="92"/>
      <c r="KUH95" s="92"/>
      <c r="KUI95" s="92"/>
      <c r="KUJ95" s="92"/>
      <c r="KUK95" s="92"/>
      <c r="KUL95" s="92"/>
      <c r="KUM95" s="92"/>
      <c r="KUN95" s="92"/>
      <c r="KUO95" s="92"/>
      <c r="KUP95" s="92"/>
      <c r="KUQ95" s="92"/>
      <c r="KUR95" s="92"/>
      <c r="KUS95" s="92"/>
      <c r="KUT95" s="92"/>
      <c r="KUU95" s="92"/>
      <c r="KUV95" s="92"/>
      <c r="KUW95" s="92"/>
      <c r="KUX95" s="92"/>
      <c r="KUY95" s="92"/>
      <c r="KUZ95" s="92"/>
      <c r="KVA95" s="92"/>
      <c r="KVB95" s="92"/>
      <c r="KVC95" s="92"/>
      <c r="KVD95" s="92"/>
      <c r="KVE95" s="92"/>
      <c r="KVF95" s="92"/>
      <c r="KVG95" s="92"/>
      <c r="KVH95" s="92"/>
      <c r="KVI95" s="92"/>
      <c r="KVJ95" s="92"/>
      <c r="KVK95" s="92"/>
      <c r="KVL95" s="92"/>
      <c r="KVM95" s="92"/>
      <c r="KVN95" s="92"/>
      <c r="KVO95" s="92"/>
      <c r="KVP95" s="92"/>
      <c r="KVQ95" s="92"/>
      <c r="KVR95" s="92"/>
      <c r="KVS95" s="92"/>
      <c r="KVT95" s="92"/>
      <c r="KVU95" s="92"/>
      <c r="KVV95" s="92"/>
      <c r="KVW95" s="92"/>
      <c r="KVX95" s="92"/>
      <c r="KVY95" s="92"/>
      <c r="KVZ95" s="92"/>
      <c r="KWA95" s="92"/>
      <c r="KWB95" s="92"/>
      <c r="KWC95" s="92"/>
      <c r="KWD95" s="92"/>
      <c r="KWE95" s="92"/>
      <c r="KWF95" s="92"/>
      <c r="KWG95" s="92"/>
      <c r="KWH95" s="92"/>
      <c r="KWI95" s="92"/>
      <c r="KWJ95" s="92"/>
      <c r="KWK95" s="92"/>
      <c r="KWL95" s="92"/>
      <c r="KWM95" s="92"/>
      <c r="KWN95" s="92"/>
      <c r="KWO95" s="92"/>
      <c r="KWP95" s="92"/>
      <c r="KWQ95" s="92"/>
      <c r="KWR95" s="92"/>
      <c r="KWS95" s="92"/>
      <c r="KWT95" s="92"/>
      <c r="KWU95" s="92"/>
      <c r="KWV95" s="92"/>
      <c r="KWW95" s="92"/>
      <c r="KWX95" s="92"/>
      <c r="KWY95" s="92"/>
      <c r="KWZ95" s="92"/>
      <c r="KXA95" s="92"/>
      <c r="KXB95" s="92"/>
      <c r="KXC95" s="92"/>
      <c r="KXD95" s="92"/>
      <c r="KXE95" s="92"/>
      <c r="KXF95" s="92"/>
      <c r="KXG95" s="92"/>
      <c r="KXH95" s="92"/>
      <c r="KXI95" s="92"/>
      <c r="KXJ95" s="92"/>
      <c r="KXK95" s="92"/>
      <c r="KXL95" s="92"/>
      <c r="KXM95" s="92"/>
      <c r="KXN95" s="92"/>
      <c r="KXO95" s="92"/>
      <c r="KXP95" s="92"/>
      <c r="KXQ95" s="92"/>
      <c r="KXR95" s="92"/>
      <c r="KXS95" s="92"/>
      <c r="KXT95" s="92"/>
      <c r="KXU95" s="92"/>
      <c r="KXV95" s="92"/>
      <c r="KXW95" s="92"/>
      <c r="KXX95" s="92"/>
      <c r="KXY95" s="92"/>
      <c r="KXZ95" s="92"/>
      <c r="KYA95" s="92"/>
      <c r="KYB95" s="92"/>
      <c r="KYC95" s="92"/>
      <c r="KYD95" s="92"/>
      <c r="KYE95" s="92"/>
      <c r="KYF95" s="92"/>
      <c r="KYG95" s="92"/>
      <c r="KYH95" s="92"/>
      <c r="KYI95" s="92"/>
      <c r="KYJ95" s="92"/>
      <c r="KYK95" s="92"/>
      <c r="KYL95" s="92"/>
      <c r="KYM95" s="92"/>
      <c r="KYN95" s="92"/>
      <c r="KYO95" s="92"/>
      <c r="KYP95" s="92"/>
      <c r="KYQ95" s="92"/>
      <c r="KYR95" s="92"/>
      <c r="KYS95" s="92"/>
      <c r="KYT95" s="92"/>
      <c r="KYU95" s="92"/>
      <c r="KYV95" s="92"/>
      <c r="KYW95" s="92"/>
      <c r="KYX95" s="92"/>
      <c r="KYY95" s="92"/>
      <c r="KYZ95" s="92"/>
      <c r="KZA95" s="92"/>
      <c r="KZB95" s="92"/>
      <c r="KZC95" s="92"/>
      <c r="KZD95" s="92"/>
      <c r="KZE95" s="92"/>
      <c r="KZF95" s="92"/>
      <c r="KZG95" s="92"/>
      <c r="KZH95" s="92"/>
      <c r="KZI95" s="92"/>
      <c r="KZJ95" s="92"/>
      <c r="KZK95" s="92"/>
      <c r="KZL95" s="92"/>
      <c r="KZM95" s="92"/>
      <c r="KZN95" s="92"/>
      <c r="KZO95" s="92"/>
      <c r="KZP95" s="92"/>
      <c r="KZQ95" s="92"/>
      <c r="KZR95" s="92"/>
      <c r="KZS95" s="92"/>
      <c r="KZT95" s="92"/>
      <c r="KZU95" s="92"/>
      <c r="KZV95" s="92"/>
      <c r="KZW95" s="92"/>
      <c r="KZX95" s="92"/>
      <c r="KZY95" s="92"/>
      <c r="KZZ95" s="92"/>
      <c r="LAA95" s="92"/>
      <c r="LAB95" s="92"/>
      <c r="LAC95" s="92"/>
      <c r="LAD95" s="92"/>
      <c r="LAE95" s="92"/>
      <c r="LAF95" s="92"/>
      <c r="LAG95" s="92"/>
      <c r="LAH95" s="92"/>
      <c r="LAI95" s="92"/>
      <c r="LAJ95" s="92"/>
      <c r="LAK95" s="92"/>
      <c r="LAL95" s="92"/>
      <c r="LAM95" s="92"/>
      <c r="LAN95" s="92"/>
      <c r="LAO95" s="92"/>
      <c r="LAP95" s="92"/>
      <c r="LAQ95" s="92"/>
      <c r="LAR95" s="92"/>
      <c r="LAS95" s="92"/>
      <c r="LAT95" s="92"/>
      <c r="LAU95" s="92"/>
      <c r="LAV95" s="92"/>
      <c r="LAW95" s="92"/>
      <c r="LAX95" s="92"/>
      <c r="LAY95" s="92"/>
      <c r="LAZ95" s="92"/>
      <c r="LBA95" s="92"/>
      <c r="LBB95" s="92"/>
      <c r="LBC95" s="92"/>
      <c r="LBD95" s="92"/>
      <c r="LBE95" s="92"/>
      <c r="LBF95" s="92"/>
      <c r="LBG95" s="92"/>
      <c r="LBH95" s="92"/>
      <c r="LBI95" s="92"/>
      <c r="LBJ95" s="92"/>
      <c r="LBK95" s="92"/>
      <c r="LBL95" s="92"/>
      <c r="LBM95" s="92"/>
      <c r="LBN95" s="92"/>
      <c r="LBO95" s="92"/>
      <c r="LBP95" s="92"/>
      <c r="LBQ95" s="92"/>
      <c r="LBR95" s="92"/>
      <c r="LBS95" s="92"/>
      <c r="LBT95" s="92"/>
      <c r="LBU95" s="92"/>
      <c r="LBV95" s="92"/>
      <c r="LBW95" s="92"/>
      <c r="LBX95" s="92"/>
      <c r="LBY95" s="92"/>
      <c r="LBZ95" s="92"/>
      <c r="LCA95" s="92"/>
      <c r="LCB95" s="92"/>
      <c r="LCC95" s="92"/>
      <c r="LCD95" s="92"/>
      <c r="LCE95" s="92"/>
      <c r="LCF95" s="92"/>
      <c r="LCG95" s="92"/>
      <c r="LCH95" s="92"/>
      <c r="LCI95" s="92"/>
      <c r="LCJ95" s="92"/>
      <c r="LCK95" s="92"/>
      <c r="LCL95" s="92"/>
      <c r="LCM95" s="92"/>
      <c r="LCN95" s="92"/>
      <c r="LCO95" s="92"/>
      <c r="LCP95" s="92"/>
      <c r="LCQ95" s="92"/>
      <c r="LCR95" s="92"/>
      <c r="LCS95" s="92"/>
      <c r="LCT95" s="92"/>
      <c r="LCU95" s="92"/>
      <c r="LCV95" s="92"/>
      <c r="LCW95" s="92"/>
      <c r="LCX95" s="92"/>
      <c r="LCY95" s="92"/>
      <c r="LCZ95" s="92"/>
      <c r="LDA95" s="92"/>
      <c r="LDB95" s="92"/>
      <c r="LDC95" s="92"/>
      <c r="LDD95" s="92"/>
      <c r="LDE95" s="92"/>
      <c r="LDF95" s="92"/>
      <c r="LDG95" s="92"/>
      <c r="LDH95" s="92"/>
      <c r="LDI95" s="92"/>
      <c r="LDJ95" s="92"/>
      <c r="LDK95" s="92"/>
      <c r="LDL95" s="92"/>
      <c r="LDM95" s="92"/>
      <c r="LDN95" s="92"/>
      <c r="LDO95" s="92"/>
      <c r="LDP95" s="92"/>
      <c r="LDQ95" s="92"/>
      <c r="LDR95" s="92"/>
      <c r="LDS95" s="92"/>
      <c r="LDT95" s="92"/>
      <c r="LDU95" s="92"/>
      <c r="LDV95" s="92"/>
      <c r="LDW95" s="92"/>
      <c r="LDX95" s="92"/>
      <c r="LDY95" s="92"/>
      <c r="LDZ95" s="92"/>
      <c r="LEA95" s="92"/>
      <c r="LEB95" s="92"/>
      <c r="LEC95" s="92"/>
      <c r="LED95" s="92"/>
      <c r="LEE95" s="92"/>
      <c r="LEF95" s="92"/>
      <c r="LEG95" s="92"/>
      <c r="LEH95" s="92"/>
      <c r="LEI95" s="92"/>
      <c r="LEJ95" s="92"/>
      <c r="LEK95" s="92"/>
      <c r="LEL95" s="92"/>
      <c r="LEM95" s="92"/>
      <c r="LEN95" s="92"/>
      <c r="LEO95" s="92"/>
      <c r="LEP95" s="92"/>
      <c r="LEQ95" s="92"/>
      <c r="LER95" s="92"/>
      <c r="LES95" s="92"/>
      <c r="LET95" s="92"/>
      <c r="LEU95" s="92"/>
      <c r="LEV95" s="92"/>
      <c r="LEW95" s="92"/>
      <c r="LEX95" s="92"/>
      <c r="LEY95" s="92"/>
      <c r="LEZ95" s="92"/>
      <c r="LFA95" s="92"/>
      <c r="LFB95" s="92"/>
      <c r="LFC95" s="92"/>
      <c r="LFD95" s="92"/>
      <c r="LFE95" s="92"/>
      <c r="LFF95" s="92"/>
      <c r="LFG95" s="92"/>
      <c r="LFH95" s="92"/>
      <c r="LFI95" s="92"/>
      <c r="LFJ95" s="92"/>
      <c r="LFK95" s="92"/>
      <c r="LFL95" s="92"/>
      <c r="LFM95" s="92"/>
      <c r="LFN95" s="92"/>
      <c r="LFO95" s="92"/>
      <c r="LFP95" s="92"/>
      <c r="LFQ95" s="92"/>
      <c r="LFR95" s="92"/>
      <c r="LFS95" s="92"/>
      <c r="LFT95" s="92"/>
      <c r="LFU95" s="92"/>
      <c r="LFV95" s="92"/>
      <c r="LFW95" s="92"/>
      <c r="LFX95" s="92"/>
      <c r="LFY95" s="92"/>
      <c r="LFZ95" s="92"/>
      <c r="LGA95" s="92"/>
      <c r="LGB95" s="92"/>
      <c r="LGC95" s="92"/>
      <c r="LGD95" s="92"/>
      <c r="LGE95" s="92"/>
      <c r="LGF95" s="92"/>
      <c r="LGG95" s="92"/>
      <c r="LGH95" s="92"/>
      <c r="LGI95" s="92"/>
      <c r="LGJ95" s="92"/>
      <c r="LGK95" s="92"/>
      <c r="LGL95" s="92"/>
      <c r="LGM95" s="92"/>
      <c r="LGN95" s="92"/>
      <c r="LGO95" s="92"/>
      <c r="LGP95" s="92"/>
      <c r="LGQ95" s="92"/>
      <c r="LGR95" s="92"/>
      <c r="LGS95" s="92"/>
      <c r="LGT95" s="92"/>
      <c r="LGU95" s="92"/>
      <c r="LGV95" s="92"/>
      <c r="LGW95" s="92"/>
      <c r="LGX95" s="92"/>
      <c r="LGY95" s="92"/>
      <c r="LGZ95" s="92"/>
      <c r="LHA95" s="92"/>
      <c r="LHB95" s="92"/>
      <c r="LHC95" s="92"/>
      <c r="LHD95" s="92"/>
      <c r="LHE95" s="92"/>
      <c r="LHF95" s="92"/>
      <c r="LHG95" s="92"/>
      <c r="LHH95" s="92"/>
      <c r="LHI95" s="92"/>
      <c r="LHJ95" s="92"/>
      <c r="LHK95" s="92"/>
      <c r="LHL95" s="92"/>
      <c r="LHM95" s="92"/>
      <c r="LHN95" s="92"/>
      <c r="LHO95" s="92"/>
      <c r="LHP95" s="92"/>
      <c r="LHQ95" s="92"/>
      <c r="LHR95" s="92"/>
      <c r="LHS95" s="92"/>
      <c r="LHT95" s="92"/>
      <c r="LHU95" s="92"/>
      <c r="LHV95" s="92"/>
      <c r="LHW95" s="92"/>
      <c r="LHX95" s="92"/>
      <c r="LHY95" s="92"/>
      <c r="LHZ95" s="92"/>
      <c r="LIA95" s="92"/>
      <c r="LIB95" s="92"/>
      <c r="LIC95" s="92"/>
      <c r="LID95" s="92"/>
      <c r="LIE95" s="92"/>
      <c r="LIF95" s="92"/>
      <c r="LIG95" s="92"/>
      <c r="LIH95" s="92"/>
      <c r="LII95" s="92"/>
      <c r="LIJ95" s="92"/>
      <c r="LIK95" s="92"/>
      <c r="LIL95" s="92"/>
      <c r="LIM95" s="92"/>
      <c r="LIN95" s="92"/>
      <c r="LIO95" s="92"/>
      <c r="LIP95" s="92"/>
      <c r="LIQ95" s="92"/>
      <c r="LIR95" s="92"/>
      <c r="LIS95" s="92"/>
      <c r="LIT95" s="92"/>
      <c r="LIU95" s="92"/>
      <c r="LIV95" s="92"/>
      <c r="LIW95" s="92"/>
      <c r="LIX95" s="92"/>
      <c r="LIY95" s="92"/>
      <c r="LIZ95" s="92"/>
      <c r="LJA95" s="92"/>
      <c r="LJB95" s="92"/>
      <c r="LJC95" s="92"/>
      <c r="LJD95" s="92"/>
      <c r="LJE95" s="92"/>
      <c r="LJF95" s="92"/>
      <c r="LJG95" s="92"/>
      <c r="LJH95" s="92"/>
      <c r="LJI95" s="92"/>
      <c r="LJJ95" s="92"/>
      <c r="LJK95" s="92"/>
      <c r="LJL95" s="92"/>
      <c r="LJM95" s="92"/>
      <c r="LJN95" s="92"/>
      <c r="LJO95" s="92"/>
      <c r="LJP95" s="92"/>
      <c r="LJQ95" s="92"/>
      <c r="LJR95" s="92"/>
      <c r="LJS95" s="92"/>
      <c r="LJT95" s="92"/>
      <c r="LJU95" s="92"/>
      <c r="LJV95" s="92"/>
      <c r="LJW95" s="92"/>
      <c r="LJX95" s="92"/>
      <c r="LJY95" s="92"/>
      <c r="LJZ95" s="92"/>
      <c r="LKA95" s="92"/>
      <c r="LKB95" s="92"/>
      <c r="LKC95" s="92"/>
      <c r="LKD95" s="92"/>
      <c r="LKE95" s="92"/>
      <c r="LKF95" s="92"/>
      <c r="LKG95" s="92"/>
      <c r="LKH95" s="92"/>
      <c r="LKI95" s="92"/>
      <c r="LKJ95" s="92"/>
      <c r="LKK95" s="92"/>
      <c r="LKL95" s="92"/>
      <c r="LKM95" s="92"/>
      <c r="LKN95" s="92"/>
      <c r="LKO95" s="92"/>
      <c r="LKP95" s="92"/>
      <c r="LKQ95" s="92"/>
      <c r="LKR95" s="92"/>
      <c r="LKS95" s="92"/>
      <c r="LKT95" s="92"/>
      <c r="LKU95" s="92"/>
      <c r="LKV95" s="92"/>
      <c r="LKW95" s="92"/>
      <c r="LKX95" s="92"/>
      <c r="LKY95" s="92"/>
      <c r="LKZ95" s="92"/>
      <c r="LLA95" s="92"/>
      <c r="LLB95" s="92"/>
      <c r="LLC95" s="92"/>
      <c r="LLD95" s="92"/>
      <c r="LLE95" s="92"/>
      <c r="LLF95" s="92"/>
      <c r="LLG95" s="92"/>
      <c r="LLH95" s="92"/>
      <c r="LLI95" s="92"/>
      <c r="LLJ95" s="92"/>
      <c r="LLK95" s="92"/>
      <c r="LLL95" s="92"/>
      <c r="LLM95" s="92"/>
      <c r="LLN95" s="92"/>
      <c r="LLO95" s="92"/>
      <c r="LLP95" s="92"/>
      <c r="LLQ95" s="92"/>
      <c r="LLR95" s="92"/>
      <c r="LLS95" s="92"/>
      <c r="LLT95" s="92"/>
      <c r="LLU95" s="92"/>
      <c r="LLV95" s="92"/>
      <c r="LLW95" s="92"/>
      <c r="LLX95" s="92"/>
      <c r="LLY95" s="92"/>
      <c r="LLZ95" s="92"/>
      <c r="LMA95" s="92"/>
      <c r="LMB95" s="92"/>
      <c r="LMC95" s="92"/>
      <c r="LMD95" s="92"/>
      <c r="LME95" s="92"/>
      <c r="LMF95" s="92"/>
      <c r="LMG95" s="92"/>
      <c r="LMH95" s="92"/>
      <c r="LMI95" s="92"/>
      <c r="LMJ95" s="92"/>
      <c r="LMK95" s="92"/>
      <c r="LML95" s="92"/>
      <c r="LMM95" s="92"/>
      <c r="LMN95" s="92"/>
      <c r="LMO95" s="92"/>
      <c r="LMP95" s="92"/>
      <c r="LMQ95" s="92"/>
      <c r="LMR95" s="92"/>
      <c r="LMS95" s="92"/>
      <c r="LMT95" s="92"/>
      <c r="LMU95" s="92"/>
      <c r="LMV95" s="92"/>
      <c r="LMW95" s="92"/>
      <c r="LMX95" s="92"/>
      <c r="LMY95" s="92"/>
      <c r="LMZ95" s="92"/>
      <c r="LNA95" s="92"/>
      <c r="LNB95" s="92"/>
      <c r="LNC95" s="92"/>
      <c r="LND95" s="92"/>
      <c r="LNE95" s="92"/>
      <c r="LNF95" s="92"/>
      <c r="LNG95" s="92"/>
      <c r="LNH95" s="92"/>
      <c r="LNI95" s="92"/>
      <c r="LNJ95" s="92"/>
      <c r="LNK95" s="92"/>
      <c r="LNL95" s="92"/>
      <c r="LNM95" s="92"/>
      <c r="LNN95" s="92"/>
      <c r="LNO95" s="92"/>
      <c r="LNP95" s="92"/>
      <c r="LNQ95" s="92"/>
      <c r="LNR95" s="92"/>
      <c r="LNS95" s="92"/>
      <c r="LNT95" s="92"/>
      <c r="LNU95" s="92"/>
      <c r="LNV95" s="92"/>
      <c r="LNW95" s="92"/>
      <c r="LNX95" s="92"/>
      <c r="LNY95" s="92"/>
      <c r="LNZ95" s="92"/>
      <c r="LOA95" s="92"/>
      <c r="LOB95" s="92"/>
      <c r="LOC95" s="92"/>
      <c r="LOD95" s="92"/>
      <c r="LOE95" s="92"/>
      <c r="LOF95" s="92"/>
      <c r="LOG95" s="92"/>
      <c r="LOH95" s="92"/>
      <c r="LOI95" s="92"/>
      <c r="LOJ95" s="92"/>
      <c r="LOK95" s="92"/>
      <c r="LOL95" s="92"/>
      <c r="LOM95" s="92"/>
      <c r="LON95" s="92"/>
      <c r="LOO95" s="92"/>
      <c r="LOP95" s="92"/>
      <c r="LOQ95" s="92"/>
      <c r="LOR95" s="92"/>
      <c r="LOS95" s="92"/>
      <c r="LOT95" s="92"/>
      <c r="LOU95" s="92"/>
      <c r="LOV95" s="92"/>
      <c r="LOW95" s="92"/>
      <c r="LOX95" s="92"/>
      <c r="LOY95" s="92"/>
      <c r="LOZ95" s="92"/>
      <c r="LPA95" s="92"/>
      <c r="LPB95" s="92"/>
      <c r="LPC95" s="92"/>
      <c r="LPD95" s="92"/>
      <c r="LPE95" s="92"/>
      <c r="LPF95" s="92"/>
      <c r="LPG95" s="92"/>
      <c r="LPH95" s="92"/>
      <c r="LPI95" s="92"/>
      <c r="LPJ95" s="92"/>
      <c r="LPK95" s="92"/>
      <c r="LPL95" s="92"/>
      <c r="LPM95" s="92"/>
      <c r="LPN95" s="92"/>
      <c r="LPO95" s="92"/>
      <c r="LPP95" s="92"/>
      <c r="LPQ95" s="92"/>
      <c r="LPR95" s="92"/>
      <c r="LPS95" s="92"/>
      <c r="LPT95" s="92"/>
      <c r="LPU95" s="92"/>
      <c r="LPV95" s="92"/>
      <c r="LPW95" s="92"/>
      <c r="LPX95" s="92"/>
      <c r="LPY95" s="92"/>
      <c r="LPZ95" s="92"/>
      <c r="LQA95" s="92"/>
      <c r="LQB95" s="92"/>
      <c r="LQC95" s="92"/>
      <c r="LQD95" s="92"/>
      <c r="LQE95" s="92"/>
      <c r="LQF95" s="92"/>
      <c r="LQG95" s="92"/>
      <c r="LQH95" s="92"/>
      <c r="LQI95" s="92"/>
      <c r="LQJ95" s="92"/>
      <c r="LQK95" s="92"/>
      <c r="LQL95" s="92"/>
      <c r="LQM95" s="92"/>
      <c r="LQN95" s="92"/>
      <c r="LQO95" s="92"/>
      <c r="LQP95" s="92"/>
      <c r="LQQ95" s="92"/>
      <c r="LQR95" s="92"/>
      <c r="LQS95" s="92"/>
      <c r="LQT95" s="92"/>
      <c r="LQU95" s="92"/>
      <c r="LQV95" s="92"/>
      <c r="LQW95" s="92"/>
      <c r="LQX95" s="92"/>
      <c r="LQY95" s="92"/>
      <c r="LQZ95" s="92"/>
      <c r="LRA95" s="92"/>
      <c r="LRB95" s="92"/>
      <c r="LRC95" s="92"/>
      <c r="LRD95" s="92"/>
      <c r="LRE95" s="92"/>
      <c r="LRF95" s="92"/>
      <c r="LRG95" s="92"/>
      <c r="LRH95" s="92"/>
      <c r="LRI95" s="92"/>
      <c r="LRJ95" s="92"/>
      <c r="LRK95" s="92"/>
      <c r="LRL95" s="92"/>
      <c r="LRM95" s="92"/>
      <c r="LRN95" s="92"/>
      <c r="LRO95" s="92"/>
      <c r="LRP95" s="92"/>
      <c r="LRQ95" s="92"/>
      <c r="LRR95" s="92"/>
      <c r="LRS95" s="92"/>
      <c r="LRT95" s="92"/>
      <c r="LRU95" s="92"/>
      <c r="LRV95" s="92"/>
      <c r="LRW95" s="92"/>
      <c r="LRX95" s="92"/>
      <c r="LRY95" s="92"/>
      <c r="LRZ95" s="92"/>
      <c r="LSA95" s="92"/>
      <c r="LSB95" s="92"/>
      <c r="LSC95" s="92"/>
      <c r="LSD95" s="92"/>
      <c r="LSE95" s="92"/>
      <c r="LSF95" s="92"/>
      <c r="LSG95" s="92"/>
      <c r="LSH95" s="92"/>
      <c r="LSI95" s="92"/>
      <c r="LSJ95" s="92"/>
      <c r="LSK95" s="92"/>
      <c r="LSL95" s="92"/>
      <c r="LSM95" s="92"/>
      <c r="LSN95" s="92"/>
      <c r="LSO95" s="92"/>
      <c r="LSP95" s="92"/>
      <c r="LSQ95" s="92"/>
      <c r="LSR95" s="92"/>
      <c r="LSS95" s="92"/>
      <c r="LST95" s="92"/>
      <c r="LSU95" s="92"/>
      <c r="LSV95" s="92"/>
      <c r="LSW95" s="92"/>
      <c r="LSX95" s="92"/>
      <c r="LSY95" s="92"/>
      <c r="LSZ95" s="92"/>
      <c r="LTA95" s="92"/>
      <c r="LTB95" s="92"/>
      <c r="LTC95" s="92"/>
      <c r="LTD95" s="92"/>
      <c r="LTE95" s="92"/>
      <c r="LTF95" s="92"/>
      <c r="LTG95" s="92"/>
      <c r="LTH95" s="92"/>
      <c r="LTI95" s="92"/>
      <c r="LTJ95" s="92"/>
      <c r="LTK95" s="92"/>
      <c r="LTL95" s="92"/>
      <c r="LTM95" s="92"/>
      <c r="LTN95" s="92"/>
      <c r="LTO95" s="92"/>
      <c r="LTP95" s="92"/>
      <c r="LTQ95" s="92"/>
      <c r="LTR95" s="92"/>
      <c r="LTS95" s="92"/>
      <c r="LTT95" s="92"/>
      <c r="LTU95" s="92"/>
      <c r="LTV95" s="92"/>
      <c r="LTW95" s="92"/>
      <c r="LTX95" s="92"/>
      <c r="LTY95" s="92"/>
      <c r="LTZ95" s="92"/>
      <c r="LUA95" s="92"/>
      <c r="LUB95" s="92"/>
      <c r="LUC95" s="92"/>
      <c r="LUD95" s="92"/>
      <c r="LUE95" s="92"/>
      <c r="LUF95" s="92"/>
      <c r="LUG95" s="92"/>
      <c r="LUH95" s="92"/>
      <c r="LUI95" s="92"/>
      <c r="LUJ95" s="92"/>
      <c r="LUK95" s="92"/>
      <c r="LUL95" s="92"/>
      <c r="LUM95" s="92"/>
      <c r="LUN95" s="92"/>
      <c r="LUO95" s="92"/>
      <c r="LUP95" s="92"/>
      <c r="LUQ95" s="92"/>
      <c r="LUR95" s="92"/>
      <c r="LUS95" s="92"/>
      <c r="LUT95" s="92"/>
      <c r="LUU95" s="92"/>
      <c r="LUV95" s="92"/>
      <c r="LUW95" s="92"/>
      <c r="LUX95" s="92"/>
      <c r="LUY95" s="92"/>
      <c r="LUZ95" s="92"/>
      <c r="LVA95" s="92"/>
      <c r="LVB95" s="92"/>
      <c r="LVC95" s="92"/>
      <c r="LVD95" s="92"/>
      <c r="LVE95" s="92"/>
      <c r="LVF95" s="92"/>
      <c r="LVG95" s="92"/>
      <c r="LVH95" s="92"/>
      <c r="LVI95" s="92"/>
      <c r="LVJ95" s="92"/>
      <c r="LVK95" s="92"/>
      <c r="LVL95" s="92"/>
      <c r="LVM95" s="92"/>
      <c r="LVN95" s="92"/>
      <c r="LVO95" s="92"/>
      <c r="LVP95" s="92"/>
      <c r="LVQ95" s="92"/>
      <c r="LVR95" s="92"/>
      <c r="LVS95" s="92"/>
      <c r="LVT95" s="92"/>
      <c r="LVU95" s="92"/>
      <c r="LVV95" s="92"/>
      <c r="LVW95" s="92"/>
      <c r="LVX95" s="92"/>
      <c r="LVY95" s="92"/>
      <c r="LVZ95" s="92"/>
      <c r="LWA95" s="92"/>
      <c r="LWB95" s="92"/>
      <c r="LWC95" s="92"/>
      <c r="LWD95" s="92"/>
      <c r="LWE95" s="92"/>
      <c r="LWF95" s="92"/>
      <c r="LWG95" s="92"/>
      <c r="LWH95" s="92"/>
      <c r="LWI95" s="92"/>
      <c r="LWJ95" s="92"/>
      <c r="LWK95" s="92"/>
      <c r="LWL95" s="92"/>
      <c r="LWM95" s="92"/>
      <c r="LWN95" s="92"/>
      <c r="LWO95" s="92"/>
      <c r="LWP95" s="92"/>
      <c r="LWQ95" s="92"/>
      <c r="LWR95" s="92"/>
      <c r="LWS95" s="92"/>
      <c r="LWT95" s="92"/>
      <c r="LWU95" s="92"/>
      <c r="LWV95" s="92"/>
      <c r="LWW95" s="92"/>
      <c r="LWX95" s="92"/>
      <c r="LWY95" s="92"/>
      <c r="LWZ95" s="92"/>
      <c r="LXA95" s="92"/>
      <c r="LXB95" s="92"/>
      <c r="LXC95" s="92"/>
      <c r="LXD95" s="92"/>
      <c r="LXE95" s="92"/>
      <c r="LXF95" s="92"/>
      <c r="LXG95" s="92"/>
      <c r="LXH95" s="92"/>
      <c r="LXI95" s="92"/>
      <c r="LXJ95" s="92"/>
      <c r="LXK95" s="92"/>
      <c r="LXL95" s="92"/>
      <c r="LXM95" s="92"/>
      <c r="LXN95" s="92"/>
      <c r="LXO95" s="92"/>
      <c r="LXP95" s="92"/>
      <c r="LXQ95" s="92"/>
      <c r="LXR95" s="92"/>
      <c r="LXS95" s="92"/>
      <c r="LXT95" s="92"/>
      <c r="LXU95" s="92"/>
      <c r="LXV95" s="92"/>
      <c r="LXW95" s="92"/>
      <c r="LXX95" s="92"/>
      <c r="LXY95" s="92"/>
      <c r="LXZ95" s="92"/>
      <c r="LYA95" s="92"/>
      <c r="LYB95" s="92"/>
      <c r="LYC95" s="92"/>
      <c r="LYD95" s="92"/>
      <c r="LYE95" s="92"/>
      <c r="LYF95" s="92"/>
      <c r="LYG95" s="92"/>
      <c r="LYH95" s="92"/>
      <c r="LYI95" s="92"/>
      <c r="LYJ95" s="92"/>
      <c r="LYK95" s="92"/>
      <c r="LYL95" s="92"/>
      <c r="LYM95" s="92"/>
      <c r="LYN95" s="92"/>
      <c r="LYO95" s="92"/>
      <c r="LYP95" s="92"/>
      <c r="LYQ95" s="92"/>
      <c r="LYR95" s="92"/>
      <c r="LYS95" s="92"/>
      <c r="LYT95" s="92"/>
      <c r="LYU95" s="92"/>
      <c r="LYV95" s="92"/>
      <c r="LYW95" s="92"/>
      <c r="LYX95" s="92"/>
      <c r="LYY95" s="92"/>
      <c r="LYZ95" s="92"/>
      <c r="LZA95" s="92"/>
      <c r="LZB95" s="92"/>
      <c r="LZC95" s="92"/>
      <c r="LZD95" s="92"/>
      <c r="LZE95" s="92"/>
      <c r="LZF95" s="92"/>
      <c r="LZG95" s="92"/>
      <c r="LZH95" s="92"/>
      <c r="LZI95" s="92"/>
      <c r="LZJ95" s="92"/>
      <c r="LZK95" s="92"/>
      <c r="LZL95" s="92"/>
      <c r="LZM95" s="92"/>
      <c r="LZN95" s="92"/>
      <c r="LZO95" s="92"/>
      <c r="LZP95" s="92"/>
      <c r="LZQ95" s="92"/>
      <c r="LZR95" s="92"/>
      <c r="LZS95" s="92"/>
      <c r="LZT95" s="92"/>
      <c r="LZU95" s="92"/>
      <c r="LZV95" s="92"/>
      <c r="LZW95" s="92"/>
      <c r="LZX95" s="92"/>
      <c r="LZY95" s="92"/>
      <c r="LZZ95" s="92"/>
      <c r="MAA95" s="92"/>
      <c r="MAB95" s="92"/>
      <c r="MAC95" s="92"/>
      <c r="MAD95" s="92"/>
      <c r="MAE95" s="92"/>
      <c r="MAF95" s="92"/>
      <c r="MAG95" s="92"/>
      <c r="MAH95" s="92"/>
      <c r="MAI95" s="92"/>
      <c r="MAJ95" s="92"/>
      <c r="MAK95" s="92"/>
      <c r="MAL95" s="92"/>
      <c r="MAM95" s="92"/>
      <c r="MAN95" s="92"/>
      <c r="MAO95" s="92"/>
      <c r="MAP95" s="92"/>
      <c r="MAQ95" s="92"/>
      <c r="MAR95" s="92"/>
      <c r="MAS95" s="92"/>
      <c r="MAT95" s="92"/>
      <c r="MAU95" s="92"/>
      <c r="MAV95" s="92"/>
      <c r="MAW95" s="92"/>
      <c r="MAX95" s="92"/>
      <c r="MAY95" s="92"/>
      <c r="MAZ95" s="92"/>
      <c r="MBA95" s="92"/>
      <c r="MBB95" s="92"/>
      <c r="MBC95" s="92"/>
      <c r="MBD95" s="92"/>
      <c r="MBE95" s="92"/>
      <c r="MBF95" s="92"/>
      <c r="MBG95" s="92"/>
      <c r="MBH95" s="92"/>
      <c r="MBI95" s="92"/>
      <c r="MBJ95" s="92"/>
      <c r="MBK95" s="92"/>
      <c r="MBL95" s="92"/>
      <c r="MBM95" s="92"/>
      <c r="MBN95" s="92"/>
      <c r="MBO95" s="92"/>
      <c r="MBP95" s="92"/>
      <c r="MBQ95" s="92"/>
      <c r="MBR95" s="92"/>
      <c r="MBS95" s="92"/>
      <c r="MBT95" s="92"/>
      <c r="MBU95" s="92"/>
      <c r="MBV95" s="92"/>
      <c r="MBW95" s="92"/>
      <c r="MBX95" s="92"/>
      <c r="MBY95" s="92"/>
      <c r="MBZ95" s="92"/>
      <c r="MCA95" s="92"/>
      <c r="MCB95" s="92"/>
      <c r="MCC95" s="92"/>
      <c r="MCD95" s="92"/>
      <c r="MCE95" s="92"/>
      <c r="MCF95" s="92"/>
      <c r="MCG95" s="92"/>
      <c r="MCH95" s="92"/>
      <c r="MCI95" s="92"/>
      <c r="MCJ95" s="92"/>
      <c r="MCK95" s="92"/>
      <c r="MCL95" s="92"/>
      <c r="MCM95" s="92"/>
      <c r="MCN95" s="92"/>
      <c r="MCO95" s="92"/>
      <c r="MCP95" s="92"/>
      <c r="MCQ95" s="92"/>
      <c r="MCR95" s="92"/>
      <c r="MCS95" s="92"/>
      <c r="MCT95" s="92"/>
      <c r="MCU95" s="92"/>
      <c r="MCV95" s="92"/>
      <c r="MCW95" s="92"/>
      <c r="MCX95" s="92"/>
      <c r="MCY95" s="92"/>
      <c r="MCZ95" s="92"/>
      <c r="MDA95" s="92"/>
      <c r="MDB95" s="92"/>
      <c r="MDC95" s="92"/>
      <c r="MDD95" s="92"/>
      <c r="MDE95" s="92"/>
      <c r="MDF95" s="92"/>
      <c r="MDG95" s="92"/>
      <c r="MDH95" s="92"/>
      <c r="MDI95" s="92"/>
      <c r="MDJ95" s="92"/>
      <c r="MDK95" s="92"/>
      <c r="MDL95" s="92"/>
      <c r="MDM95" s="92"/>
      <c r="MDN95" s="92"/>
      <c r="MDO95" s="92"/>
      <c r="MDP95" s="92"/>
      <c r="MDQ95" s="92"/>
      <c r="MDR95" s="92"/>
      <c r="MDS95" s="92"/>
      <c r="MDT95" s="92"/>
      <c r="MDU95" s="92"/>
      <c r="MDV95" s="92"/>
      <c r="MDW95" s="92"/>
      <c r="MDX95" s="92"/>
      <c r="MDY95" s="92"/>
      <c r="MDZ95" s="92"/>
      <c r="MEA95" s="92"/>
      <c r="MEB95" s="92"/>
      <c r="MEC95" s="92"/>
      <c r="MED95" s="92"/>
      <c r="MEE95" s="92"/>
      <c r="MEF95" s="92"/>
      <c r="MEG95" s="92"/>
      <c r="MEH95" s="92"/>
      <c r="MEI95" s="92"/>
      <c r="MEJ95" s="92"/>
      <c r="MEK95" s="92"/>
      <c r="MEL95" s="92"/>
      <c r="MEM95" s="92"/>
      <c r="MEN95" s="92"/>
      <c r="MEO95" s="92"/>
      <c r="MEP95" s="92"/>
      <c r="MEQ95" s="92"/>
      <c r="MER95" s="92"/>
      <c r="MES95" s="92"/>
      <c r="MET95" s="92"/>
      <c r="MEU95" s="92"/>
      <c r="MEV95" s="92"/>
      <c r="MEW95" s="92"/>
      <c r="MEX95" s="92"/>
      <c r="MEY95" s="92"/>
      <c r="MEZ95" s="92"/>
      <c r="MFA95" s="92"/>
      <c r="MFB95" s="92"/>
      <c r="MFC95" s="92"/>
      <c r="MFD95" s="92"/>
      <c r="MFE95" s="92"/>
      <c r="MFF95" s="92"/>
      <c r="MFG95" s="92"/>
      <c r="MFH95" s="92"/>
      <c r="MFI95" s="92"/>
      <c r="MFJ95" s="92"/>
      <c r="MFK95" s="92"/>
      <c r="MFL95" s="92"/>
      <c r="MFM95" s="92"/>
      <c r="MFN95" s="92"/>
      <c r="MFO95" s="92"/>
      <c r="MFP95" s="92"/>
      <c r="MFQ95" s="92"/>
      <c r="MFR95" s="92"/>
      <c r="MFS95" s="92"/>
      <c r="MFT95" s="92"/>
      <c r="MFU95" s="92"/>
      <c r="MFV95" s="92"/>
      <c r="MFW95" s="92"/>
      <c r="MFX95" s="92"/>
      <c r="MFY95" s="92"/>
      <c r="MFZ95" s="92"/>
      <c r="MGA95" s="92"/>
      <c r="MGB95" s="92"/>
      <c r="MGC95" s="92"/>
      <c r="MGD95" s="92"/>
      <c r="MGE95" s="92"/>
      <c r="MGF95" s="92"/>
      <c r="MGG95" s="92"/>
      <c r="MGH95" s="92"/>
      <c r="MGI95" s="92"/>
      <c r="MGJ95" s="92"/>
      <c r="MGK95" s="92"/>
      <c r="MGL95" s="92"/>
      <c r="MGM95" s="92"/>
      <c r="MGN95" s="92"/>
      <c r="MGO95" s="92"/>
      <c r="MGP95" s="92"/>
      <c r="MGQ95" s="92"/>
      <c r="MGR95" s="92"/>
      <c r="MGS95" s="92"/>
      <c r="MGT95" s="92"/>
      <c r="MGU95" s="92"/>
      <c r="MGV95" s="92"/>
      <c r="MGW95" s="92"/>
      <c r="MGX95" s="92"/>
      <c r="MGY95" s="92"/>
      <c r="MGZ95" s="92"/>
      <c r="MHA95" s="92"/>
      <c r="MHB95" s="92"/>
      <c r="MHC95" s="92"/>
      <c r="MHD95" s="92"/>
      <c r="MHE95" s="92"/>
      <c r="MHF95" s="92"/>
      <c r="MHG95" s="92"/>
      <c r="MHH95" s="92"/>
      <c r="MHI95" s="92"/>
      <c r="MHJ95" s="92"/>
      <c r="MHK95" s="92"/>
      <c r="MHL95" s="92"/>
      <c r="MHM95" s="92"/>
      <c r="MHN95" s="92"/>
      <c r="MHO95" s="92"/>
      <c r="MHP95" s="92"/>
      <c r="MHQ95" s="92"/>
      <c r="MHR95" s="92"/>
      <c r="MHS95" s="92"/>
      <c r="MHT95" s="92"/>
      <c r="MHU95" s="92"/>
      <c r="MHV95" s="92"/>
      <c r="MHW95" s="92"/>
      <c r="MHX95" s="92"/>
      <c r="MHY95" s="92"/>
      <c r="MHZ95" s="92"/>
      <c r="MIA95" s="92"/>
      <c r="MIB95" s="92"/>
      <c r="MIC95" s="92"/>
      <c r="MID95" s="92"/>
      <c r="MIE95" s="92"/>
      <c r="MIF95" s="92"/>
      <c r="MIG95" s="92"/>
      <c r="MIH95" s="92"/>
      <c r="MII95" s="92"/>
      <c r="MIJ95" s="92"/>
      <c r="MIK95" s="92"/>
      <c r="MIL95" s="92"/>
      <c r="MIM95" s="92"/>
      <c r="MIN95" s="92"/>
      <c r="MIO95" s="92"/>
      <c r="MIP95" s="92"/>
      <c r="MIQ95" s="92"/>
      <c r="MIR95" s="92"/>
      <c r="MIS95" s="92"/>
      <c r="MIT95" s="92"/>
      <c r="MIU95" s="92"/>
      <c r="MIV95" s="92"/>
      <c r="MIW95" s="92"/>
      <c r="MIX95" s="92"/>
      <c r="MIY95" s="92"/>
      <c r="MIZ95" s="92"/>
      <c r="MJA95" s="92"/>
      <c r="MJB95" s="92"/>
      <c r="MJC95" s="92"/>
      <c r="MJD95" s="92"/>
      <c r="MJE95" s="92"/>
      <c r="MJF95" s="92"/>
      <c r="MJG95" s="92"/>
      <c r="MJH95" s="92"/>
      <c r="MJI95" s="92"/>
      <c r="MJJ95" s="92"/>
      <c r="MJK95" s="92"/>
      <c r="MJL95" s="92"/>
      <c r="MJM95" s="92"/>
      <c r="MJN95" s="92"/>
      <c r="MJO95" s="92"/>
      <c r="MJP95" s="92"/>
      <c r="MJQ95" s="92"/>
      <c r="MJR95" s="92"/>
      <c r="MJS95" s="92"/>
      <c r="MJT95" s="92"/>
      <c r="MJU95" s="92"/>
      <c r="MJV95" s="92"/>
      <c r="MJW95" s="92"/>
      <c r="MJX95" s="92"/>
      <c r="MJY95" s="92"/>
      <c r="MJZ95" s="92"/>
      <c r="MKA95" s="92"/>
      <c r="MKB95" s="92"/>
      <c r="MKC95" s="92"/>
      <c r="MKD95" s="92"/>
      <c r="MKE95" s="92"/>
      <c r="MKF95" s="92"/>
      <c r="MKG95" s="92"/>
      <c r="MKH95" s="92"/>
      <c r="MKI95" s="92"/>
      <c r="MKJ95" s="92"/>
      <c r="MKK95" s="92"/>
      <c r="MKL95" s="92"/>
      <c r="MKM95" s="92"/>
      <c r="MKN95" s="92"/>
      <c r="MKO95" s="92"/>
      <c r="MKP95" s="92"/>
      <c r="MKQ95" s="92"/>
      <c r="MKR95" s="92"/>
      <c r="MKS95" s="92"/>
      <c r="MKT95" s="92"/>
      <c r="MKU95" s="92"/>
      <c r="MKV95" s="92"/>
      <c r="MKW95" s="92"/>
      <c r="MKX95" s="92"/>
      <c r="MKY95" s="92"/>
      <c r="MKZ95" s="92"/>
      <c r="MLA95" s="92"/>
      <c r="MLB95" s="92"/>
      <c r="MLC95" s="92"/>
      <c r="MLD95" s="92"/>
      <c r="MLE95" s="92"/>
      <c r="MLF95" s="92"/>
      <c r="MLG95" s="92"/>
      <c r="MLH95" s="92"/>
      <c r="MLI95" s="92"/>
      <c r="MLJ95" s="92"/>
      <c r="MLK95" s="92"/>
      <c r="MLL95" s="92"/>
      <c r="MLM95" s="92"/>
      <c r="MLN95" s="92"/>
      <c r="MLO95" s="92"/>
      <c r="MLP95" s="92"/>
      <c r="MLQ95" s="92"/>
      <c r="MLR95" s="92"/>
      <c r="MLS95" s="92"/>
      <c r="MLT95" s="92"/>
      <c r="MLU95" s="92"/>
      <c r="MLV95" s="92"/>
      <c r="MLW95" s="92"/>
      <c r="MLX95" s="92"/>
      <c r="MLY95" s="92"/>
      <c r="MLZ95" s="92"/>
      <c r="MMA95" s="92"/>
      <c r="MMB95" s="92"/>
      <c r="MMC95" s="92"/>
      <c r="MMD95" s="92"/>
      <c r="MME95" s="92"/>
      <c r="MMF95" s="92"/>
      <c r="MMG95" s="92"/>
      <c r="MMH95" s="92"/>
      <c r="MMI95" s="92"/>
      <c r="MMJ95" s="92"/>
      <c r="MMK95" s="92"/>
      <c r="MML95" s="92"/>
      <c r="MMM95" s="92"/>
      <c r="MMN95" s="92"/>
      <c r="MMO95" s="92"/>
      <c r="MMP95" s="92"/>
      <c r="MMQ95" s="92"/>
      <c r="MMR95" s="92"/>
      <c r="MMS95" s="92"/>
      <c r="MMT95" s="92"/>
      <c r="MMU95" s="92"/>
      <c r="MMV95" s="92"/>
      <c r="MMW95" s="92"/>
      <c r="MMX95" s="92"/>
      <c r="MMY95" s="92"/>
      <c r="MMZ95" s="92"/>
      <c r="MNA95" s="92"/>
      <c r="MNB95" s="92"/>
      <c r="MNC95" s="92"/>
      <c r="MND95" s="92"/>
      <c r="MNE95" s="92"/>
      <c r="MNF95" s="92"/>
      <c r="MNG95" s="92"/>
      <c r="MNH95" s="92"/>
      <c r="MNI95" s="92"/>
      <c r="MNJ95" s="92"/>
      <c r="MNK95" s="92"/>
      <c r="MNL95" s="92"/>
      <c r="MNM95" s="92"/>
      <c r="MNN95" s="92"/>
      <c r="MNO95" s="92"/>
      <c r="MNP95" s="92"/>
      <c r="MNQ95" s="92"/>
      <c r="MNR95" s="92"/>
      <c r="MNS95" s="92"/>
      <c r="MNT95" s="92"/>
      <c r="MNU95" s="92"/>
      <c r="MNV95" s="92"/>
      <c r="MNW95" s="92"/>
      <c r="MNX95" s="92"/>
      <c r="MNY95" s="92"/>
      <c r="MNZ95" s="92"/>
      <c r="MOA95" s="92"/>
      <c r="MOB95" s="92"/>
      <c r="MOC95" s="92"/>
      <c r="MOD95" s="92"/>
      <c r="MOE95" s="92"/>
      <c r="MOF95" s="92"/>
      <c r="MOG95" s="92"/>
      <c r="MOH95" s="92"/>
      <c r="MOI95" s="92"/>
      <c r="MOJ95" s="92"/>
      <c r="MOK95" s="92"/>
      <c r="MOL95" s="92"/>
      <c r="MOM95" s="92"/>
      <c r="MON95" s="92"/>
      <c r="MOO95" s="92"/>
      <c r="MOP95" s="92"/>
      <c r="MOQ95" s="92"/>
      <c r="MOR95" s="92"/>
      <c r="MOS95" s="92"/>
      <c r="MOT95" s="92"/>
      <c r="MOU95" s="92"/>
      <c r="MOV95" s="92"/>
      <c r="MOW95" s="92"/>
      <c r="MOX95" s="92"/>
      <c r="MOY95" s="92"/>
      <c r="MOZ95" s="92"/>
      <c r="MPA95" s="92"/>
      <c r="MPB95" s="92"/>
      <c r="MPC95" s="92"/>
      <c r="MPD95" s="92"/>
      <c r="MPE95" s="92"/>
      <c r="MPF95" s="92"/>
      <c r="MPG95" s="92"/>
      <c r="MPH95" s="92"/>
      <c r="MPI95" s="92"/>
      <c r="MPJ95" s="92"/>
      <c r="MPK95" s="92"/>
      <c r="MPL95" s="92"/>
      <c r="MPM95" s="92"/>
      <c r="MPN95" s="92"/>
      <c r="MPO95" s="92"/>
      <c r="MPP95" s="92"/>
      <c r="MPQ95" s="92"/>
      <c r="MPR95" s="92"/>
      <c r="MPS95" s="92"/>
      <c r="MPT95" s="92"/>
      <c r="MPU95" s="92"/>
      <c r="MPV95" s="92"/>
      <c r="MPW95" s="92"/>
      <c r="MPX95" s="92"/>
      <c r="MPY95" s="92"/>
      <c r="MPZ95" s="92"/>
      <c r="MQA95" s="92"/>
      <c r="MQB95" s="92"/>
      <c r="MQC95" s="92"/>
      <c r="MQD95" s="92"/>
      <c r="MQE95" s="92"/>
      <c r="MQF95" s="92"/>
      <c r="MQG95" s="92"/>
      <c r="MQH95" s="92"/>
      <c r="MQI95" s="92"/>
      <c r="MQJ95" s="92"/>
      <c r="MQK95" s="92"/>
      <c r="MQL95" s="92"/>
      <c r="MQM95" s="92"/>
      <c r="MQN95" s="92"/>
      <c r="MQO95" s="92"/>
      <c r="MQP95" s="92"/>
      <c r="MQQ95" s="92"/>
      <c r="MQR95" s="92"/>
      <c r="MQS95" s="92"/>
      <c r="MQT95" s="92"/>
      <c r="MQU95" s="92"/>
      <c r="MQV95" s="92"/>
      <c r="MQW95" s="92"/>
      <c r="MQX95" s="92"/>
      <c r="MQY95" s="92"/>
      <c r="MQZ95" s="92"/>
      <c r="MRA95" s="92"/>
      <c r="MRB95" s="92"/>
      <c r="MRC95" s="92"/>
      <c r="MRD95" s="92"/>
      <c r="MRE95" s="92"/>
      <c r="MRF95" s="92"/>
      <c r="MRG95" s="92"/>
      <c r="MRH95" s="92"/>
      <c r="MRI95" s="92"/>
      <c r="MRJ95" s="92"/>
      <c r="MRK95" s="92"/>
      <c r="MRL95" s="92"/>
      <c r="MRM95" s="92"/>
      <c r="MRN95" s="92"/>
      <c r="MRO95" s="92"/>
      <c r="MRP95" s="92"/>
      <c r="MRQ95" s="92"/>
      <c r="MRR95" s="92"/>
      <c r="MRS95" s="92"/>
      <c r="MRT95" s="92"/>
      <c r="MRU95" s="92"/>
      <c r="MRV95" s="92"/>
      <c r="MRW95" s="92"/>
      <c r="MRX95" s="92"/>
      <c r="MRY95" s="92"/>
      <c r="MRZ95" s="92"/>
      <c r="MSA95" s="92"/>
      <c r="MSB95" s="92"/>
      <c r="MSC95" s="92"/>
      <c r="MSD95" s="92"/>
      <c r="MSE95" s="92"/>
      <c r="MSF95" s="92"/>
      <c r="MSG95" s="92"/>
      <c r="MSH95" s="92"/>
      <c r="MSI95" s="92"/>
      <c r="MSJ95" s="92"/>
      <c r="MSK95" s="92"/>
      <c r="MSL95" s="92"/>
      <c r="MSM95" s="92"/>
      <c r="MSN95" s="92"/>
      <c r="MSO95" s="92"/>
      <c r="MSP95" s="92"/>
      <c r="MSQ95" s="92"/>
      <c r="MSR95" s="92"/>
      <c r="MSS95" s="92"/>
      <c r="MST95" s="92"/>
      <c r="MSU95" s="92"/>
      <c r="MSV95" s="92"/>
      <c r="MSW95" s="92"/>
      <c r="MSX95" s="92"/>
      <c r="MSY95" s="92"/>
      <c r="MSZ95" s="92"/>
      <c r="MTA95" s="92"/>
      <c r="MTB95" s="92"/>
      <c r="MTC95" s="92"/>
      <c r="MTD95" s="92"/>
      <c r="MTE95" s="92"/>
      <c r="MTF95" s="92"/>
      <c r="MTG95" s="92"/>
      <c r="MTH95" s="92"/>
      <c r="MTI95" s="92"/>
      <c r="MTJ95" s="92"/>
      <c r="MTK95" s="92"/>
      <c r="MTL95" s="92"/>
      <c r="MTM95" s="92"/>
      <c r="MTN95" s="92"/>
      <c r="MTO95" s="92"/>
      <c r="MTP95" s="92"/>
      <c r="MTQ95" s="92"/>
      <c r="MTR95" s="92"/>
      <c r="MTS95" s="92"/>
      <c r="MTT95" s="92"/>
      <c r="MTU95" s="92"/>
      <c r="MTV95" s="92"/>
      <c r="MTW95" s="92"/>
      <c r="MTX95" s="92"/>
      <c r="MTY95" s="92"/>
      <c r="MTZ95" s="92"/>
      <c r="MUA95" s="92"/>
      <c r="MUB95" s="92"/>
      <c r="MUC95" s="92"/>
      <c r="MUD95" s="92"/>
      <c r="MUE95" s="92"/>
      <c r="MUF95" s="92"/>
      <c r="MUG95" s="92"/>
      <c r="MUH95" s="92"/>
      <c r="MUI95" s="92"/>
      <c r="MUJ95" s="92"/>
      <c r="MUK95" s="92"/>
      <c r="MUL95" s="92"/>
      <c r="MUM95" s="92"/>
      <c r="MUN95" s="92"/>
      <c r="MUO95" s="92"/>
      <c r="MUP95" s="92"/>
      <c r="MUQ95" s="92"/>
      <c r="MUR95" s="92"/>
      <c r="MUS95" s="92"/>
      <c r="MUT95" s="92"/>
      <c r="MUU95" s="92"/>
      <c r="MUV95" s="92"/>
      <c r="MUW95" s="92"/>
      <c r="MUX95" s="92"/>
      <c r="MUY95" s="92"/>
      <c r="MUZ95" s="92"/>
      <c r="MVA95" s="92"/>
      <c r="MVB95" s="92"/>
      <c r="MVC95" s="92"/>
      <c r="MVD95" s="92"/>
      <c r="MVE95" s="92"/>
      <c r="MVF95" s="92"/>
      <c r="MVG95" s="92"/>
      <c r="MVH95" s="92"/>
      <c r="MVI95" s="92"/>
      <c r="MVJ95" s="92"/>
      <c r="MVK95" s="92"/>
      <c r="MVL95" s="92"/>
      <c r="MVM95" s="92"/>
      <c r="MVN95" s="92"/>
      <c r="MVO95" s="92"/>
      <c r="MVP95" s="92"/>
      <c r="MVQ95" s="92"/>
      <c r="MVR95" s="92"/>
      <c r="MVS95" s="92"/>
      <c r="MVT95" s="92"/>
      <c r="MVU95" s="92"/>
      <c r="MVV95" s="92"/>
      <c r="MVW95" s="92"/>
      <c r="MVX95" s="92"/>
      <c r="MVY95" s="92"/>
      <c r="MVZ95" s="92"/>
      <c r="MWA95" s="92"/>
      <c r="MWB95" s="92"/>
      <c r="MWC95" s="92"/>
      <c r="MWD95" s="92"/>
      <c r="MWE95" s="92"/>
      <c r="MWF95" s="92"/>
      <c r="MWG95" s="92"/>
      <c r="MWH95" s="92"/>
      <c r="MWI95" s="92"/>
      <c r="MWJ95" s="92"/>
      <c r="MWK95" s="92"/>
      <c r="MWL95" s="92"/>
      <c r="MWM95" s="92"/>
      <c r="MWN95" s="92"/>
      <c r="MWO95" s="92"/>
      <c r="MWP95" s="92"/>
      <c r="MWQ95" s="92"/>
      <c r="MWR95" s="92"/>
      <c r="MWS95" s="92"/>
      <c r="MWT95" s="92"/>
      <c r="MWU95" s="92"/>
      <c r="MWV95" s="92"/>
      <c r="MWW95" s="92"/>
      <c r="MWX95" s="92"/>
      <c r="MWY95" s="92"/>
      <c r="MWZ95" s="92"/>
      <c r="MXA95" s="92"/>
      <c r="MXB95" s="92"/>
      <c r="MXC95" s="92"/>
      <c r="MXD95" s="92"/>
      <c r="MXE95" s="92"/>
      <c r="MXF95" s="92"/>
      <c r="MXG95" s="92"/>
      <c r="MXH95" s="92"/>
      <c r="MXI95" s="92"/>
      <c r="MXJ95" s="92"/>
      <c r="MXK95" s="92"/>
      <c r="MXL95" s="92"/>
      <c r="MXM95" s="92"/>
      <c r="MXN95" s="92"/>
      <c r="MXO95" s="92"/>
      <c r="MXP95" s="92"/>
      <c r="MXQ95" s="92"/>
      <c r="MXR95" s="92"/>
      <c r="MXS95" s="92"/>
      <c r="MXT95" s="92"/>
      <c r="MXU95" s="92"/>
      <c r="MXV95" s="92"/>
      <c r="MXW95" s="92"/>
      <c r="MXX95" s="92"/>
      <c r="MXY95" s="92"/>
      <c r="MXZ95" s="92"/>
      <c r="MYA95" s="92"/>
      <c r="MYB95" s="92"/>
      <c r="MYC95" s="92"/>
      <c r="MYD95" s="92"/>
      <c r="MYE95" s="92"/>
      <c r="MYF95" s="92"/>
      <c r="MYG95" s="92"/>
      <c r="MYH95" s="92"/>
      <c r="MYI95" s="92"/>
      <c r="MYJ95" s="92"/>
      <c r="MYK95" s="92"/>
      <c r="MYL95" s="92"/>
      <c r="MYM95" s="92"/>
      <c r="MYN95" s="92"/>
      <c r="MYO95" s="92"/>
      <c r="MYP95" s="92"/>
      <c r="MYQ95" s="92"/>
      <c r="MYR95" s="92"/>
      <c r="MYS95" s="92"/>
      <c r="MYT95" s="92"/>
      <c r="MYU95" s="92"/>
      <c r="MYV95" s="92"/>
      <c r="MYW95" s="92"/>
      <c r="MYX95" s="92"/>
      <c r="MYY95" s="92"/>
      <c r="MYZ95" s="92"/>
      <c r="MZA95" s="92"/>
      <c r="MZB95" s="92"/>
      <c r="MZC95" s="92"/>
      <c r="MZD95" s="92"/>
      <c r="MZE95" s="92"/>
      <c r="MZF95" s="92"/>
      <c r="MZG95" s="92"/>
      <c r="MZH95" s="92"/>
      <c r="MZI95" s="92"/>
      <c r="MZJ95" s="92"/>
      <c r="MZK95" s="92"/>
      <c r="MZL95" s="92"/>
      <c r="MZM95" s="92"/>
      <c r="MZN95" s="92"/>
      <c r="MZO95" s="92"/>
      <c r="MZP95" s="92"/>
      <c r="MZQ95" s="92"/>
      <c r="MZR95" s="92"/>
      <c r="MZS95" s="92"/>
      <c r="MZT95" s="92"/>
      <c r="MZU95" s="92"/>
      <c r="MZV95" s="92"/>
      <c r="MZW95" s="92"/>
      <c r="MZX95" s="92"/>
      <c r="MZY95" s="92"/>
      <c r="MZZ95" s="92"/>
      <c r="NAA95" s="92"/>
      <c r="NAB95" s="92"/>
      <c r="NAC95" s="92"/>
      <c r="NAD95" s="92"/>
      <c r="NAE95" s="92"/>
      <c r="NAF95" s="92"/>
      <c r="NAG95" s="92"/>
      <c r="NAH95" s="92"/>
      <c r="NAI95" s="92"/>
      <c r="NAJ95" s="92"/>
      <c r="NAK95" s="92"/>
      <c r="NAL95" s="92"/>
      <c r="NAM95" s="92"/>
      <c r="NAN95" s="92"/>
      <c r="NAO95" s="92"/>
      <c r="NAP95" s="92"/>
      <c r="NAQ95" s="92"/>
      <c r="NAR95" s="92"/>
      <c r="NAS95" s="92"/>
      <c r="NAT95" s="92"/>
      <c r="NAU95" s="92"/>
      <c r="NAV95" s="92"/>
      <c r="NAW95" s="92"/>
      <c r="NAX95" s="92"/>
      <c r="NAY95" s="92"/>
      <c r="NAZ95" s="92"/>
      <c r="NBA95" s="92"/>
      <c r="NBB95" s="92"/>
      <c r="NBC95" s="92"/>
      <c r="NBD95" s="92"/>
      <c r="NBE95" s="92"/>
      <c r="NBF95" s="92"/>
      <c r="NBG95" s="92"/>
      <c r="NBH95" s="92"/>
      <c r="NBI95" s="92"/>
      <c r="NBJ95" s="92"/>
      <c r="NBK95" s="92"/>
      <c r="NBL95" s="92"/>
      <c r="NBM95" s="92"/>
      <c r="NBN95" s="92"/>
      <c r="NBO95" s="92"/>
      <c r="NBP95" s="92"/>
      <c r="NBQ95" s="92"/>
      <c r="NBR95" s="92"/>
      <c r="NBS95" s="92"/>
      <c r="NBT95" s="92"/>
      <c r="NBU95" s="92"/>
      <c r="NBV95" s="92"/>
      <c r="NBW95" s="92"/>
      <c r="NBX95" s="92"/>
      <c r="NBY95" s="92"/>
      <c r="NBZ95" s="92"/>
      <c r="NCA95" s="92"/>
      <c r="NCB95" s="92"/>
      <c r="NCC95" s="92"/>
      <c r="NCD95" s="92"/>
      <c r="NCE95" s="92"/>
      <c r="NCF95" s="92"/>
      <c r="NCG95" s="92"/>
      <c r="NCH95" s="92"/>
      <c r="NCI95" s="92"/>
      <c r="NCJ95" s="92"/>
      <c r="NCK95" s="92"/>
      <c r="NCL95" s="92"/>
      <c r="NCM95" s="92"/>
      <c r="NCN95" s="92"/>
      <c r="NCO95" s="92"/>
      <c r="NCP95" s="92"/>
      <c r="NCQ95" s="92"/>
      <c r="NCR95" s="92"/>
      <c r="NCS95" s="92"/>
      <c r="NCT95" s="92"/>
      <c r="NCU95" s="92"/>
      <c r="NCV95" s="92"/>
      <c r="NCW95" s="92"/>
      <c r="NCX95" s="92"/>
      <c r="NCY95" s="92"/>
      <c r="NCZ95" s="92"/>
      <c r="NDA95" s="92"/>
      <c r="NDB95" s="92"/>
      <c r="NDC95" s="92"/>
      <c r="NDD95" s="92"/>
      <c r="NDE95" s="92"/>
      <c r="NDF95" s="92"/>
      <c r="NDG95" s="92"/>
      <c r="NDH95" s="92"/>
      <c r="NDI95" s="92"/>
      <c r="NDJ95" s="92"/>
      <c r="NDK95" s="92"/>
      <c r="NDL95" s="92"/>
      <c r="NDM95" s="92"/>
      <c r="NDN95" s="92"/>
      <c r="NDO95" s="92"/>
      <c r="NDP95" s="92"/>
      <c r="NDQ95" s="92"/>
      <c r="NDR95" s="92"/>
      <c r="NDS95" s="92"/>
      <c r="NDT95" s="92"/>
      <c r="NDU95" s="92"/>
      <c r="NDV95" s="92"/>
      <c r="NDW95" s="92"/>
      <c r="NDX95" s="92"/>
      <c r="NDY95" s="92"/>
      <c r="NDZ95" s="92"/>
      <c r="NEA95" s="92"/>
      <c r="NEB95" s="92"/>
      <c r="NEC95" s="92"/>
      <c r="NED95" s="92"/>
      <c r="NEE95" s="92"/>
      <c r="NEF95" s="92"/>
      <c r="NEG95" s="92"/>
      <c r="NEH95" s="92"/>
      <c r="NEI95" s="92"/>
      <c r="NEJ95" s="92"/>
      <c r="NEK95" s="92"/>
      <c r="NEL95" s="92"/>
      <c r="NEM95" s="92"/>
      <c r="NEN95" s="92"/>
      <c r="NEO95" s="92"/>
      <c r="NEP95" s="92"/>
      <c r="NEQ95" s="92"/>
      <c r="NER95" s="92"/>
      <c r="NES95" s="92"/>
      <c r="NET95" s="92"/>
      <c r="NEU95" s="92"/>
      <c r="NEV95" s="92"/>
      <c r="NEW95" s="92"/>
      <c r="NEX95" s="92"/>
      <c r="NEY95" s="92"/>
      <c r="NEZ95" s="92"/>
      <c r="NFA95" s="92"/>
      <c r="NFB95" s="92"/>
      <c r="NFC95" s="92"/>
      <c r="NFD95" s="92"/>
      <c r="NFE95" s="92"/>
      <c r="NFF95" s="92"/>
      <c r="NFG95" s="92"/>
      <c r="NFH95" s="92"/>
      <c r="NFI95" s="92"/>
      <c r="NFJ95" s="92"/>
      <c r="NFK95" s="92"/>
      <c r="NFL95" s="92"/>
      <c r="NFM95" s="92"/>
      <c r="NFN95" s="92"/>
      <c r="NFO95" s="92"/>
      <c r="NFP95" s="92"/>
      <c r="NFQ95" s="92"/>
      <c r="NFR95" s="92"/>
      <c r="NFS95" s="92"/>
      <c r="NFT95" s="92"/>
      <c r="NFU95" s="92"/>
      <c r="NFV95" s="92"/>
      <c r="NFW95" s="92"/>
      <c r="NFX95" s="92"/>
      <c r="NFY95" s="92"/>
      <c r="NFZ95" s="92"/>
      <c r="NGA95" s="92"/>
      <c r="NGB95" s="92"/>
      <c r="NGC95" s="92"/>
      <c r="NGD95" s="92"/>
      <c r="NGE95" s="92"/>
      <c r="NGF95" s="92"/>
      <c r="NGG95" s="92"/>
      <c r="NGH95" s="92"/>
      <c r="NGI95" s="92"/>
      <c r="NGJ95" s="92"/>
      <c r="NGK95" s="92"/>
      <c r="NGL95" s="92"/>
      <c r="NGM95" s="92"/>
      <c r="NGN95" s="92"/>
      <c r="NGO95" s="92"/>
      <c r="NGP95" s="92"/>
      <c r="NGQ95" s="92"/>
      <c r="NGR95" s="92"/>
      <c r="NGS95" s="92"/>
      <c r="NGT95" s="92"/>
      <c r="NGU95" s="92"/>
      <c r="NGV95" s="92"/>
      <c r="NGW95" s="92"/>
      <c r="NGX95" s="92"/>
      <c r="NGY95" s="92"/>
      <c r="NGZ95" s="92"/>
      <c r="NHA95" s="92"/>
      <c r="NHB95" s="92"/>
      <c r="NHC95" s="92"/>
      <c r="NHD95" s="92"/>
      <c r="NHE95" s="92"/>
      <c r="NHF95" s="92"/>
      <c r="NHG95" s="92"/>
      <c r="NHH95" s="92"/>
      <c r="NHI95" s="92"/>
      <c r="NHJ95" s="92"/>
      <c r="NHK95" s="92"/>
      <c r="NHL95" s="92"/>
      <c r="NHM95" s="92"/>
      <c r="NHN95" s="92"/>
      <c r="NHO95" s="92"/>
      <c r="NHP95" s="92"/>
      <c r="NHQ95" s="92"/>
      <c r="NHR95" s="92"/>
      <c r="NHS95" s="92"/>
      <c r="NHT95" s="92"/>
      <c r="NHU95" s="92"/>
      <c r="NHV95" s="92"/>
      <c r="NHW95" s="92"/>
      <c r="NHX95" s="92"/>
      <c r="NHY95" s="92"/>
      <c r="NHZ95" s="92"/>
      <c r="NIA95" s="92"/>
      <c r="NIB95" s="92"/>
      <c r="NIC95" s="92"/>
      <c r="NID95" s="92"/>
      <c r="NIE95" s="92"/>
      <c r="NIF95" s="92"/>
      <c r="NIG95" s="92"/>
      <c r="NIH95" s="92"/>
      <c r="NII95" s="92"/>
      <c r="NIJ95" s="92"/>
      <c r="NIK95" s="92"/>
      <c r="NIL95" s="92"/>
      <c r="NIM95" s="92"/>
      <c r="NIN95" s="92"/>
      <c r="NIO95" s="92"/>
      <c r="NIP95" s="92"/>
      <c r="NIQ95" s="92"/>
      <c r="NIR95" s="92"/>
      <c r="NIS95" s="92"/>
      <c r="NIT95" s="92"/>
      <c r="NIU95" s="92"/>
      <c r="NIV95" s="92"/>
      <c r="NIW95" s="92"/>
      <c r="NIX95" s="92"/>
      <c r="NIY95" s="92"/>
      <c r="NIZ95" s="92"/>
      <c r="NJA95" s="92"/>
      <c r="NJB95" s="92"/>
      <c r="NJC95" s="92"/>
      <c r="NJD95" s="92"/>
      <c r="NJE95" s="92"/>
      <c r="NJF95" s="92"/>
      <c r="NJG95" s="92"/>
      <c r="NJH95" s="92"/>
      <c r="NJI95" s="92"/>
      <c r="NJJ95" s="92"/>
      <c r="NJK95" s="92"/>
      <c r="NJL95" s="92"/>
      <c r="NJM95" s="92"/>
      <c r="NJN95" s="92"/>
      <c r="NJO95" s="92"/>
      <c r="NJP95" s="92"/>
      <c r="NJQ95" s="92"/>
      <c r="NJR95" s="92"/>
      <c r="NJS95" s="92"/>
      <c r="NJT95" s="92"/>
      <c r="NJU95" s="92"/>
      <c r="NJV95" s="92"/>
      <c r="NJW95" s="92"/>
      <c r="NJX95" s="92"/>
      <c r="NJY95" s="92"/>
      <c r="NJZ95" s="92"/>
      <c r="NKA95" s="92"/>
      <c r="NKB95" s="92"/>
      <c r="NKC95" s="92"/>
      <c r="NKD95" s="92"/>
      <c r="NKE95" s="92"/>
      <c r="NKF95" s="92"/>
      <c r="NKG95" s="92"/>
      <c r="NKH95" s="92"/>
      <c r="NKI95" s="92"/>
      <c r="NKJ95" s="92"/>
      <c r="NKK95" s="92"/>
      <c r="NKL95" s="92"/>
      <c r="NKM95" s="92"/>
      <c r="NKN95" s="92"/>
      <c r="NKO95" s="92"/>
      <c r="NKP95" s="92"/>
      <c r="NKQ95" s="92"/>
      <c r="NKR95" s="92"/>
      <c r="NKS95" s="92"/>
      <c r="NKT95" s="92"/>
      <c r="NKU95" s="92"/>
      <c r="NKV95" s="92"/>
      <c r="NKW95" s="92"/>
      <c r="NKX95" s="92"/>
      <c r="NKY95" s="92"/>
      <c r="NKZ95" s="92"/>
      <c r="NLA95" s="92"/>
      <c r="NLB95" s="92"/>
      <c r="NLC95" s="92"/>
      <c r="NLD95" s="92"/>
      <c r="NLE95" s="92"/>
      <c r="NLF95" s="92"/>
      <c r="NLG95" s="92"/>
      <c r="NLH95" s="92"/>
      <c r="NLI95" s="92"/>
      <c r="NLJ95" s="92"/>
      <c r="NLK95" s="92"/>
      <c r="NLL95" s="92"/>
      <c r="NLM95" s="92"/>
      <c r="NLN95" s="92"/>
      <c r="NLO95" s="92"/>
      <c r="NLP95" s="92"/>
      <c r="NLQ95" s="92"/>
      <c r="NLR95" s="92"/>
      <c r="NLS95" s="92"/>
      <c r="NLT95" s="92"/>
      <c r="NLU95" s="92"/>
      <c r="NLV95" s="92"/>
      <c r="NLW95" s="92"/>
      <c r="NLX95" s="92"/>
      <c r="NLY95" s="92"/>
      <c r="NLZ95" s="92"/>
      <c r="NMA95" s="92"/>
      <c r="NMB95" s="92"/>
      <c r="NMC95" s="92"/>
      <c r="NMD95" s="92"/>
      <c r="NME95" s="92"/>
      <c r="NMF95" s="92"/>
      <c r="NMG95" s="92"/>
      <c r="NMH95" s="92"/>
      <c r="NMI95" s="92"/>
      <c r="NMJ95" s="92"/>
      <c r="NMK95" s="92"/>
      <c r="NML95" s="92"/>
      <c r="NMM95" s="92"/>
      <c r="NMN95" s="92"/>
      <c r="NMO95" s="92"/>
      <c r="NMP95" s="92"/>
      <c r="NMQ95" s="92"/>
      <c r="NMR95" s="92"/>
      <c r="NMS95" s="92"/>
      <c r="NMT95" s="92"/>
      <c r="NMU95" s="92"/>
      <c r="NMV95" s="92"/>
      <c r="NMW95" s="92"/>
      <c r="NMX95" s="92"/>
      <c r="NMY95" s="92"/>
      <c r="NMZ95" s="92"/>
      <c r="NNA95" s="92"/>
      <c r="NNB95" s="92"/>
      <c r="NNC95" s="92"/>
      <c r="NND95" s="92"/>
      <c r="NNE95" s="92"/>
      <c r="NNF95" s="92"/>
      <c r="NNG95" s="92"/>
      <c r="NNH95" s="92"/>
      <c r="NNI95" s="92"/>
      <c r="NNJ95" s="92"/>
      <c r="NNK95" s="92"/>
      <c r="NNL95" s="92"/>
      <c r="NNM95" s="92"/>
      <c r="NNN95" s="92"/>
      <c r="NNO95" s="92"/>
      <c r="NNP95" s="92"/>
      <c r="NNQ95" s="92"/>
      <c r="NNR95" s="92"/>
      <c r="NNS95" s="92"/>
      <c r="NNT95" s="92"/>
      <c r="NNU95" s="92"/>
      <c r="NNV95" s="92"/>
      <c r="NNW95" s="92"/>
      <c r="NNX95" s="92"/>
      <c r="NNY95" s="92"/>
      <c r="NNZ95" s="92"/>
      <c r="NOA95" s="92"/>
      <c r="NOB95" s="92"/>
      <c r="NOC95" s="92"/>
      <c r="NOD95" s="92"/>
      <c r="NOE95" s="92"/>
      <c r="NOF95" s="92"/>
      <c r="NOG95" s="92"/>
      <c r="NOH95" s="92"/>
      <c r="NOI95" s="92"/>
      <c r="NOJ95" s="92"/>
      <c r="NOK95" s="92"/>
      <c r="NOL95" s="92"/>
      <c r="NOM95" s="92"/>
      <c r="NON95" s="92"/>
      <c r="NOO95" s="92"/>
      <c r="NOP95" s="92"/>
      <c r="NOQ95" s="92"/>
      <c r="NOR95" s="92"/>
      <c r="NOS95" s="92"/>
      <c r="NOT95" s="92"/>
      <c r="NOU95" s="92"/>
      <c r="NOV95" s="92"/>
      <c r="NOW95" s="92"/>
      <c r="NOX95" s="92"/>
      <c r="NOY95" s="92"/>
      <c r="NOZ95" s="92"/>
      <c r="NPA95" s="92"/>
      <c r="NPB95" s="92"/>
      <c r="NPC95" s="92"/>
      <c r="NPD95" s="92"/>
      <c r="NPE95" s="92"/>
      <c r="NPF95" s="92"/>
      <c r="NPG95" s="92"/>
      <c r="NPH95" s="92"/>
      <c r="NPI95" s="92"/>
      <c r="NPJ95" s="92"/>
      <c r="NPK95" s="92"/>
      <c r="NPL95" s="92"/>
      <c r="NPM95" s="92"/>
      <c r="NPN95" s="92"/>
      <c r="NPO95" s="92"/>
      <c r="NPP95" s="92"/>
      <c r="NPQ95" s="92"/>
      <c r="NPR95" s="92"/>
      <c r="NPS95" s="92"/>
      <c r="NPT95" s="92"/>
      <c r="NPU95" s="92"/>
      <c r="NPV95" s="92"/>
      <c r="NPW95" s="92"/>
      <c r="NPX95" s="92"/>
      <c r="NPY95" s="92"/>
      <c r="NPZ95" s="92"/>
      <c r="NQA95" s="92"/>
      <c r="NQB95" s="92"/>
      <c r="NQC95" s="92"/>
      <c r="NQD95" s="92"/>
      <c r="NQE95" s="92"/>
      <c r="NQF95" s="92"/>
      <c r="NQG95" s="92"/>
      <c r="NQH95" s="92"/>
      <c r="NQI95" s="92"/>
      <c r="NQJ95" s="92"/>
      <c r="NQK95" s="92"/>
      <c r="NQL95" s="92"/>
      <c r="NQM95" s="92"/>
      <c r="NQN95" s="92"/>
      <c r="NQO95" s="92"/>
      <c r="NQP95" s="92"/>
      <c r="NQQ95" s="92"/>
      <c r="NQR95" s="92"/>
      <c r="NQS95" s="92"/>
      <c r="NQT95" s="92"/>
      <c r="NQU95" s="92"/>
      <c r="NQV95" s="92"/>
      <c r="NQW95" s="92"/>
      <c r="NQX95" s="92"/>
      <c r="NQY95" s="92"/>
      <c r="NQZ95" s="92"/>
      <c r="NRA95" s="92"/>
      <c r="NRB95" s="92"/>
      <c r="NRC95" s="92"/>
      <c r="NRD95" s="92"/>
      <c r="NRE95" s="92"/>
      <c r="NRF95" s="92"/>
      <c r="NRG95" s="92"/>
      <c r="NRH95" s="92"/>
      <c r="NRI95" s="92"/>
      <c r="NRJ95" s="92"/>
      <c r="NRK95" s="92"/>
      <c r="NRL95" s="92"/>
      <c r="NRM95" s="92"/>
      <c r="NRN95" s="92"/>
      <c r="NRO95" s="92"/>
      <c r="NRP95" s="92"/>
      <c r="NRQ95" s="92"/>
      <c r="NRR95" s="92"/>
      <c r="NRS95" s="92"/>
      <c r="NRT95" s="92"/>
      <c r="NRU95" s="92"/>
      <c r="NRV95" s="92"/>
      <c r="NRW95" s="92"/>
      <c r="NRX95" s="92"/>
      <c r="NRY95" s="92"/>
      <c r="NRZ95" s="92"/>
      <c r="NSA95" s="92"/>
      <c r="NSB95" s="92"/>
      <c r="NSC95" s="92"/>
      <c r="NSD95" s="92"/>
      <c r="NSE95" s="92"/>
      <c r="NSF95" s="92"/>
      <c r="NSG95" s="92"/>
      <c r="NSH95" s="92"/>
      <c r="NSI95" s="92"/>
      <c r="NSJ95" s="92"/>
      <c r="NSK95" s="92"/>
      <c r="NSL95" s="92"/>
      <c r="NSM95" s="92"/>
      <c r="NSN95" s="92"/>
      <c r="NSO95" s="92"/>
      <c r="NSP95" s="92"/>
      <c r="NSQ95" s="92"/>
      <c r="NSR95" s="92"/>
      <c r="NSS95" s="92"/>
      <c r="NST95" s="92"/>
      <c r="NSU95" s="92"/>
      <c r="NSV95" s="92"/>
      <c r="NSW95" s="92"/>
      <c r="NSX95" s="92"/>
      <c r="NSY95" s="92"/>
      <c r="NSZ95" s="92"/>
      <c r="NTA95" s="92"/>
      <c r="NTB95" s="92"/>
      <c r="NTC95" s="92"/>
      <c r="NTD95" s="92"/>
      <c r="NTE95" s="92"/>
      <c r="NTF95" s="92"/>
      <c r="NTG95" s="92"/>
      <c r="NTH95" s="92"/>
      <c r="NTI95" s="92"/>
      <c r="NTJ95" s="92"/>
      <c r="NTK95" s="92"/>
      <c r="NTL95" s="92"/>
      <c r="NTM95" s="92"/>
      <c r="NTN95" s="92"/>
      <c r="NTO95" s="92"/>
      <c r="NTP95" s="92"/>
      <c r="NTQ95" s="92"/>
      <c r="NTR95" s="92"/>
      <c r="NTS95" s="92"/>
      <c r="NTT95" s="92"/>
      <c r="NTU95" s="92"/>
      <c r="NTV95" s="92"/>
      <c r="NTW95" s="92"/>
      <c r="NTX95" s="92"/>
      <c r="NTY95" s="92"/>
      <c r="NTZ95" s="92"/>
      <c r="NUA95" s="92"/>
      <c r="NUB95" s="92"/>
      <c r="NUC95" s="92"/>
      <c r="NUD95" s="92"/>
      <c r="NUE95" s="92"/>
      <c r="NUF95" s="92"/>
      <c r="NUG95" s="92"/>
      <c r="NUH95" s="92"/>
      <c r="NUI95" s="92"/>
      <c r="NUJ95" s="92"/>
      <c r="NUK95" s="92"/>
      <c r="NUL95" s="92"/>
      <c r="NUM95" s="92"/>
      <c r="NUN95" s="92"/>
      <c r="NUO95" s="92"/>
      <c r="NUP95" s="92"/>
      <c r="NUQ95" s="92"/>
      <c r="NUR95" s="92"/>
      <c r="NUS95" s="92"/>
      <c r="NUT95" s="92"/>
      <c r="NUU95" s="92"/>
      <c r="NUV95" s="92"/>
      <c r="NUW95" s="92"/>
      <c r="NUX95" s="92"/>
      <c r="NUY95" s="92"/>
      <c r="NUZ95" s="92"/>
      <c r="NVA95" s="92"/>
      <c r="NVB95" s="92"/>
      <c r="NVC95" s="92"/>
      <c r="NVD95" s="92"/>
      <c r="NVE95" s="92"/>
      <c r="NVF95" s="92"/>
      <c r="NVG95" s="92"/>
      <c r="NVH95" s="92"/>
      <c r="NVI95" s="92"/>
      <c r="NVJ95" s="92"/>
      <c r="NVK95" s="92"/>
      <c r="NVL95" s="92"/>
      <c r="NVM95" s="92"/>
      <c r="NVN95" s="92"/>
      <c r="NVO95" s="92"/>
      <c r="NVP95" s="92"/>
      <c r="NVQ95" s="92"/>
      <c r="NVR95" s="92"/>
      <c r="NVS95" s="92"/>
      <c r="NVT95" s="92"/>
      <c r="NVU95" s="92"/>
      <c r="NVV95" s="92"/>
      <c r="NVW95" s="92"/>
      <c r="NVX95" s="92"/>
      <c r="NVY95" s="92"/>
      <c r="NVZ95" s="92"/>
      <c r="NWA95" s="92"/>
      <c r="NWB95" s="92"/>
      <c r="NWC95" s="92"/>
      <c r="NWD95" s="92"/>
      <c r="NWE95" s="92"/>
      <c r="NWF95" s="92"/>
      <c r="NWG95" s="92"/>
      <c r="NWH95" s="92"/>
      <c r="NWI95" s="92"/>
      <c r="NWJ95" s="92"/>
      <c r="NWK95" s="92"/>
      <c r="NWL95" s="92"/>
      <c r="NWM95" s="92"/>
      <c r="NWN95" s="92"/>
      <c r="NWO95" s="92"/>
      <c r="NWP95" s="92"/>
      <c r="NWQ95" s="92"/>
      <c r="NWR95" s="92"/>
      <c r="NWS95" s="92"/>
      <c r="NWT95" s="92"/>
      <c r="NWU95" s="92"/>
      <c r="NWV95" s="92"/>
      <c r="NWW95" s="92"/>
      <c r="NWX95" s="92"/>
      <c r="NWY95" s="92"/>
      <c r="NWZ95" s="92"/>
      <c r="NXA95" s="92"/>
      <c r="NXB95" s="92"/>
      <c r="NXC95" s="92"/>
      <c r="NXD95" s="92"/>
      <c r="NXE95" s="92"/>
      <c r="NXF95" s="92"/>
      <c r="NXG95" s="92"/>
      <c r="NXH95" s="92"/>
      <c r="NXI95" s="92"/>
      <c r="NXJ95" s="92"/>
      <c r="NXK95" s="92"/>
      <c r="NXL95" s="92"/>
      <c r="NXM95" s="92"/>
      <c r="NXN95" s="92"/>
      <c r="NXO95" s="92"/>
      <c r="NXP95" s="92"/>
      <c r="NXQ95" s="92"/>
      <c r="NXR95" s="92"/>
      <c r="NXS95" s="92"/>
      <c r="NXT95" s="92"/>
      <c r="NXU95" s="92"/>
      <c r="NXV95" s="92"/>
      <c r="NXW95" s="92"/>
      <c r="NXX95" s="92"/>
      <c r="NXY95" s="92"/>
      <c r="NXZ95" s="92"/>
      <c r="NYA95" s="92"/>
      <c r="NYB95" s="92"/>
      <c r="NYC95" s="92"/>
      <c r="NYD95" s="92"/>
      <c r="NYE95" s="92"/>
      <c r="NYF95" s="92"/>
      <c r="NYG95" s="92"/>
      <c r="NYH95" s="92"/>
      <c r="NYI95" s="92"/>
      <c r="NYJ95" s="92"/>
      <c r="NYK95" s="92"/>
      <c r="NYL95" s="92"/>
      <c r="NYM95" s="92"/>
      <c r="NYN95" s="92"/>
      <c r="NYO95" s="92"/>
      <c r="NYP95" s="92"/>
      <c r="NYQ95" s="92"/>
      <c r="NYR95" s="92"/>
      <c r="NYS95" s="92"/>
      <c r="NYT95" s="92"/>
      <c r="NYU95" s="92"/>
      <c r="NYV95" s="92"/>
      <c r="NYW95" s="92"/>
      <c r="NYX95" s="92"/>
      <c r="NYY95" s="92"/>
      <c r="NYZ95" s="92"/>
      <c r="NZA95" s="92"/>
      <c r="NZB95" s="92"/>
      <c r="NZC95" s="92"/>
      <c r="NZD95" s="92"/>
      <c r="NZE95" s="92"/>
      <c r="NZF95" s="92"/>
      <c r="NZG95" s="92"/>
      <c r="NZH95" s="92"/>
      <c r="NZI95" s="92"/>
      <c r="NZJ95" s="92"/>
      <c r="NZK95" s="92"/>
      <c r="NZL95" s="92"/>
      <c r="NZM95" s="92"/>
      <c r="NZN95" s="92"/>
      <c r="NZO95" s="92"/>
      <c r="NZP95" s="92"/>
      <c r="NZQ95" s="92"/>
      <c r="NZR95" s="92"/>
      <c r="NZS95" s="92"/>
      <c r="NZT95" s="92"/>
      <c r="NZU95" s="92"/>
      <c r="NZV95" s="92"/>
      <c r="NZW95" s="92"/>
      <c r="NZX95" s="92"/>
      <c r="NZY95" s="92"/>
      <c r="NZZ95" s="92"/>
      <c r="OAA95" s="92"/>
      <c r="OAB95" s="92"/>
      <c r="OAC95" s="92"/>
      <c r="OAD95" s="92"/>
      <c r="OAE95" s="92"/>
      <c r="OAF95" s="92"/>
      <c r="OAG95" s="92"/>
      <c r="OAH95" s="92"/>
      <c r="OAI95" s="92"/>
      <c r="OAJ95" s="92"/>
      <c r="OAK95" s="92"/>
      <c r="OAL95" s="92"/>
      <c r="OAM95" s="92"/>
      <c r="OAN95" s="92"/>
      <c r="OAO95" s="92"/>
      <c r="OAP95" s="92"/>
      <c r="OAQ95" s="92"/>
      <c r="OAR95" s="92"/>
      <c r="OAS95" s="92"/>
      <c r="OAT95" s="92"/>
      <c r="OAU95" s="92"/>
      <c r="OAV95" s="92"/>
      <c r="OAW95" s="92"/>
      <c r="OAX95" s="92"/>
      <c r="OAY95" s="92"/>
      <c r="OAZ95" s="92"/>
      <c r="OBA95" s="92"/>
      <c r="OBB95" s="92"/>
      <c r="OBC95" s="92"/>
      <c r="OBD95" s="92"/>
      <c r="OBE95" s="92"/>
      <c r="OBF95" s="92"/>
      <c r="OBG95" s="92"/>
      <c r="OBH95" s="92"/>
      <c r="OBI95" s="92"/>
      <c r="OBJ95" s="92"/>
      <c r="OBK95" s="92"/>
      <c r="OBL95" s="92"/>
      <c r="OBM95" s="92"/>
      <c r="OBN95" s="92"/>
      <c r="OBO95" s="92"/>
      <c r="OBP95" s="92"/>
      <c r="OBQ95" s="92"/>
      <c r="OBR95" s="92"/>
      <c r="OBS95" s="92"/>
      <c r="OBT95" s="92"/>
      <c r="OBU95" s="92"/>
      <c r="OBV95" s="92"/>
      <c r="OBW95" s="92"/>
      <c r="OBX95" s="92"/>
      <c r="OBY95" s="92"/>
      <c r="OBZ95" s="92"/>
      <c r="OCA95" s="92"/>
      <c r="OCB95" s="92"/>
      <c r="OCC95" s="92"/>
      <c r="OCD95" s="92"/>
      <c r="OCE95" s="92"/>
      <c r="OCF95" s="92"/>
      <c r="OCG95" s="92"/>
      <c r="OCH95" s="92"/>
      <c r="OCI95" s="92"/>
      <c r="OCJ95" s="92"/>
      <c r="OCK95" s="92"/>
      <c r="OCL95" s="92"/>
      <c r="OCM95" s="92"/>
      <c r="OCN95" s="92"/>
      <c r="OCO95" s="92"/>
      <c r="OCP95" s="92"/>
      <c r="OCQ95" s="92"/>
      <c r="OCR95" s="92"/>
      <c r="OCS95" s="92"/>
      <c r="OCT95" s="92"/>
      <c r="OCU95" s="92"/>
      <c r="OCV95" s="92"/>
      <c r="OCW95" s="92"/>
      <c r="OCX95" s="92"/>
      <c r="OCY95" s="92"/>
      <c r="OCZ95" s="92"/>
      <c r="ODA95" s="92"/>
      <c r="ODB95" s="92"/>
      <c r="ODC95" s="92"/>
      <c r="ODD95" s="92"/>
      <c r="ODE95" s="92"/>
      <c r="ODF95" s="92"/>
      <c r="ODG95" s="92"/>
      <c r="ODH95" s="92"/>
      <c r="ODI95" s="92"/>
      <c r="ODJ95" s="92"/>
      <c r="ODK95" s="92"/>
      <c r="ODL95" s="92"/>
      <c r="ODM95" s="92"/>
      <c r="ODN95" s="92"/>
      <c r="ODO95" s="92"/>
      <c r="ODP95" s="92"/>
      <c r="ODQ95" s="92"/>
      <c r="ODR95" s="92"/>
      <c r="ODS95" s="92"/>
      <c r="ODT95" s="92"/>
      <c r="ODU95" s="92"/>
      <c r="ODV95" s="92"/>
      <c r="ODW95" s="92"/>
      <c r="ODX95" s="92"/>
      <c r="ODY95" s="92"/>
      <c r="ODZ95" s="92"/>
      <c r="OEA95" s="92"/>
      <c r="OEB95" s="92"/>
      <c r="OEC95" s="92"/>
      <c r="OED95" s="92"/>
      <c r="OEE95" s="92"/>
      <c r="OEF95" s="92"/>
      <c r="OEG95" s="92"/>
      <c r="OEH95" s="92"/>
      <c r="OEI95" s="92"/>
      <c r="OEJ95" s="92"/>
      <c r="OEK95" s="92"/>
      <c r="OEL95" s="92"/>
      <c r="OEM95" s="92"/>
      <c r="OEN95" s="92"/>
      <c r="OEO95" s="92"/>
      <c r="OEP95" s="92"/>
      <c r="OEQ95" s="92"/>
      <c r="OER95" s="92"/>
      <c r="OES95" s="92"/>
      <c r="OET95" s="92"/>
      <c r="OEU95" s="92"/>
      <c r="OEV95" s="92"/>
      <c r="OEW95" s="92"/>
      <c r="OEX95" s="92"/>
      <c r="OEY95" s="92"/>
      <c r="OEZ95" s="92"/>
      <c r="OFA95" s="92"/>
      <c r="OFB95" s="92"/>
      <c r="OFC95" s="92"/>
      <c r="OFD95" s="92"/>
      <c r="OFE95" s="92"/>
      <c r="OFF95" s="92"/>
      <c r="OFG95" s="92"/>
      <c r="OFH95" s="92"/>
      <c r="OFI95" s="92"/>
      <c r="OFJ95" s="92"/>
      <c r="OFK95" s="92"/>
      <c r="OFL95" s="92"/>
      <c r="OFM95" s="92"/>
      <c r="OFN95" s="92"/>
      <c r="OFO95" s="92"/>
      <c r="OFP95" s="92"/>
      <c r="OFQ95" s="92"/>
      <c r="OFR95" s="92"/>
      <c r="OFS95" s="92"/>
      <c r="OFT95" s="92"/>
      <c r="OFU95" s="92"/>
      <c r="OFV95" s="92"/>
      <c r="OFW95" s="92"/>
      <c r="OFX95" s="92"/>
      <c r="OFY95" s="92"/>
      <c r="OFZ95" s="92"/>
      <c r="OGA95" s="92"/>
      <c r="OGB95" s="92"/>
      <c r="OGC95" s="92"/>
      <c r="OGD95" s="92"/>
      <c r="OGE95" s="92"/>
      <c r="OGF95" s="92"/>
      <c r="OGG95" s="92"/>
      <c r="OGH95" s="92"/>
      <c r="OGI95" s="92"/>
      <c r="OGJ95" s="92"/>
      <c r="OGK95" s="92"/>
      <c r="OGL95" s="92"/>
      <c r="OGM95" s="92"/>
      <c r="OGN95" s="92"/>
      <c r="OGO95" s="92"/>
      <c r="OGP95" s="92"/>
      <c r="OGQ95" s="92"/>
      <c r="OGR95" s="92"/>
      <c r="OGS95" s="92"/>
      <c r="OGT95" s="92"/>
      <c r="OGU95" s="92"/>
      <c r="OGV95" s="92"/>
      <c r="OGW95" s="92"/>
      <c r="OGX95" s="92"/>
      <c r="OGY95" s="92"/>
      <c r="OGZ95" s="92"/>
      <c r="OHA95" s="92"/>
      <c r="OHB95" s="92"/>
      <c r="OHC95" s="92"/>
      <c r="OHD95" s="92"/>
      <c r="OHE95" s="92"/>
      <c r="OHF95" s="92"/>
      <c r="OHG95" s="92"/>
      <c r="OHH95" s="92"/>
      <c r="OHI95" s="92"/>
      <c r="OHJ95" s="92"/>
      <c r="OHK95" s="92"/>
      <c r="OHL95" s="92"/>
      <c r="OHM95" s="92"/>
      <c r="OHN95" s="92"/>
      <c r="OHO95" s="92"/>
      <c r="OHP95" s="92"/>
      <c r="OHQ95" s="92"/>
      <c r="OHR95" s="92"/>
      <c r="OHS95" s="92"/>
      <c r="OHT95" s="92"/>
      <c r="OHU95" s="92"/>
      <c r="OHV95" s="92"/>
      <c r="OHW95" s="92"/>
      <c r="OHX95" s="92"/>
      <c r="OHY95" s="92"/>
      <c r="OHZ95" s="92"/>
      <c r="OIA95" s="92"/>
      <c r="OIB95" s="92"/>
      <c r="OIC95" s="92"/>
      <c r="OID95" s="92"/>
      <c r="OIE95" s="92"/>
      <c r="OIF95" s="92"/>
      <c r="OIG95" s="92"/>
      <c r="OIH95" s="92"/>
      <c r="OII95" s="92"/>
      <c r="OIJ95" s="92"/>
      <c r="OIK95" s="92"/>
      <c r="OIL95" s="92"/>
      <c r="OIM95" s="92"/>
      <c r="OIN95" s="92"/>
      <c r="OIO95" s="92"/>
      <c r="OIP95" s="92"/>
      <c r="OIQ95" s="92"/>
      <c r="OIR95" s="92"/>
      <c r="OIS95" s="92"/>
      <c r="OIT95" s="92"/>
      <c r="OIU95" s="92"/>
      <c r="OIV95" s="92"/>
      <c r="OIW95" s="92"/>
      <c r="OIX95" s="92"/>
      <c r="OIY95" s="92"/>
      <c r="OIZ95" s="92"/>
      <c r="OJA95" s="92"/>
      <c r="OJB95" s="92"/>
      <c r="OJC95" s="92"/>
      <c r="OJD95" s="92"/>
      <c r="OJE95" s="92"/>
      <c r="OJF95" s="92"/>
      <c r="OJG95" s="92"/>
      <c r="OJH95" s="92"/>
      <c r="OJI95" s="92"/>
      <c r="OJJ95" s="92"/>
      <c r="OJK95" s="92"/>
      <c r="OJL95" s="92"/>
      <c r="OJM95" s="92"/>
      <c r="OJN95" s="92"/>
      <c r="OJO95" s="92"/>
      <c r="OJP95" s="92"/>
      <c r="OJQ95" s="92"/>
      <c r="OJR95" s="92"/>
      <c r="OJS95" s="92"/>
      <c r="OJT95" s="92"/>
      <c r="OJU95" s="92"/>
      <c r="OJV95" s="92"/>
      <c r="OJW95" s="92"/>
      <c r="OJX95" s="92"/>
      <c r="OJY95" s="92"/>
      <c r="OJZ95" s="92"/>
      <c r="OKA95" s="92"/>
      <c r="OKB95" s="92"/>
      <c r="OKC95" s="92"/>
      <c r="OKD95" s="92"/>
      <c r="OKE95" s="92"/>
      <c r="OKF95" s="92"/>
      <c r="OKG95" s="92"/>
      <c r="OKH95" s="92"/>
      <c r="OKI95" s="92"/>
      <c r="OKJ95" s="92"/>
      <c r="OKK95" s="92"/>
      <c r="OKL95" s="92"/>
      <c r="OKM95" s="92"/>
      <c r="OKN95" s="92"/>
      <c r="OKO95" s="92"/>
      <c r="OKP95" s="92"/>
      <c r="OKQ95" s="92"/>
      <c r="OKR95" s="92"/>
      <c r="OKS95" s="92"/>
      <c r="OKT95" s="92"/>
      <c r="OKU95" s="92"/>
      <c r="OKV95" s="92"/>
      <c r="OKW95" s="92"/>
      <c r="OKX95" s="92"/>
      <c r="OKY95" s="92"/>
      <c r="OKZ95" s="92"/>
      <c r="OLA95" s="92"/>
      <c r="OLB95" s="92"/>
      <c r="OLC95" s="92"/>
      <c r="OLD95" s="92"/>
      <c r="OLE95" s="92"/>
      <c r="OLF95" s="92"/>
      <c r="OLG95" s="92"/>
      <c r="OLH95" s="92"/>
      <c r="OLI95" s="92"/>
      <c r="OLJ95" s="92"/>
      <c r="OLK95" s="92"/>
      <c r="OLL95" s="92"/>
      <c r="OLM95" s="92"/>
      <c r="OLN95" s="92"/>
      <c r="OLO95" s="92"/>
      <c r="OLP95" s="92"/>
      <c r="OLQ95" s="92"/>
      <c r="OLR95" s="92"/>
      <c r="OLS95" s="92"/>
      <c r="OLT95" s="92"/>
      <c r="OLU95" s="92"/>
      <c r="OLV95" s="92"/>
      <c r="OLW95" s="92"/>
      <c r="OLX95" s="92"/>
      <c r="OLY95" s="92"/>
      <c r="OLZ95" s="92"/>
      <c r="OMA95" s="92"/>
      <c r="OMB95" s="92"/>
      <c r="OMC95" s="92"/>
      <c r="OMD95" s="92"/>
      <c r="OME95" s="92"/>
      <c r="OMF95" s="92"/>
      <c r="OMG95" s="92"/>
      <c r="OMH95" s="92"/>
      <c r="OMI95" s="92"/>
      <c r="OMJ95" s="92"/>
      <c r="OMK95" s="92"/>
      <c r="OML95" s="92"/>
      <c r="OMM95" s="92"/>
      <c r="OMN95" s="92"/>
      <c r="OMO95" s="92"/>
      <c r="OMP95" s="92"/>
      <c r="OMQ95" s="92"/>
      <c r="OMR95" s="92"/>
      <c r="OMS95" s="92"/>
      <c r="OMT95" s="92"/>
      <c r="OMU95" s="92"/>
      <c r="OMV95" s="92"/>
      <c r="OMW95" s="92"/>
      <c r="OMX95" s="92"/>
      <c r="OMY95" s="92"/>
      <c r="OMZ95" s="92"/>
      <c r="ONA95" s="92"/>
      <c r="ONB95" s="92"/>
      <c r="ONC95" s="92"/>
      <c r="OND95" s="92"/>
      <c r="ONE95" s="92"/>
      <c r="ONF95" s="92"/>
      <c r="ONG95" s="92"/>
      <c r="ONH95" s="92"/>
      <c r="ONI95" s="92"/>
      <c r="ONJ95" s="92"/>
      <c r="ONK95" s="92"/>
      <c r="ONL95" s="92"/>
      <c r="ONM95" s="92"/>
      <c r="ONN95" s="92"/>
      <c r="ONO95" s="92"/>
      <c r="ONP95" s="92"/>
      <c r="ONQ95" s="92"/>
      <c r="ONR95" s="92"/>
      <c r="ONS95" s="92"/>
      <c r="ONT95" s="92"/>
      <c r="ONU95" s="92"/>
      <c r="ONV95" s="92"/>
      <c r="ONW95" s="92"/>
      <c r="ONX95" s="92"/>
      <c r="ONY95" s="92"/>
      <c r="ONZ95" s="92"/>
      <c r="OOA95" s="92"/>
      <c r="OOB95" s="92"/>
      <c r="OOC95" s="92"/>
      <c r="OOD95" s="92"/>
      <c r="OOE95" s="92"/>
      <c r="OOF95" s="92"/>
      <c r="OOG95" s="92"/>
      <c r="OOH95" s="92"/>
      <c r="OOI95" s="92"/>
      <c r="OOJ95" s="92"/>
      <c r="OOK95" s="92"/>
      <c r="OOL95" s="92"/>
      <c r="OOM95" s="92"/>
      <c r="OON95" s="92"/>
      <c r="OOO95" s="92"/>
      <c r="OOP95" s="92"/>
      <c r="OOQ95" s="92"/>
      <c r="OOR95" s="92"/>
      <c r="OOS95" s="92"/>
      <c r="OOT95" s="92"/>
      <c r="OOU95" s="92"/>
      <c r="OOV95" s="92"/>
      <c r="OOW95" s="92"/>
      <c r="OOX95" s="92"/>
      <c r="OOY95" s="92"/>
      <c r="OOZ95" s="92"/>
      <c r="OPA95" s="92"/>
      <c r="OPB95" s="92"/>
      <c r="OPC95" s="92"/>
      <c r="OPD95" s="92"/>
      <c r="OPE95" s="92"/>
      <c r="OPF95" s="92"/>
      <c r="OPG95" s="92"/>
      <c r="OPH95" s="92"/>
      <c r="OPI95" s="92"/>
      <c r="OPJ95" s="92"/>
      <c r="OPK95" s="92"/>
      <c r="OPL95" s="92"/>
      <c r="OPM95" s="92"/>
      <c r="OPN95" s="92"/>
      <c r="OPO95" s="92"/>
      <c r="OPP95" s="92"/>
      <c r="OPQ95" s="92"/>
      <c r="OPR95" s="92"/>
      <c r="OPS95" s="92"/>
      <c r="OPT95" s="92"/>
      <c r="OPU95" s="92"/>
      <c r="OPV95" s="92"/>
      <c r="OPW95" s="92"/>
      <c r="OPX95" s="92"/>
      <c r="OPY95" s="92"/>
      <c r="OPZ95" s="92"/>
      <c r="OQA95" s="92"/>
      <c r="OQB95" s="92"/>
      <c r="OQC95" s="92"/>
      <c r="OQD95" s="92"/>
      <c r="OQE95" s="92"/>
      <c r="OQF95" s="92"/>
      <c r="OQG95" s="92"/>
      <c r="OQH95" s="92"/>
      <c r="OQI95" s="92"/>
      <c r="OQJ95" s="92"/>
      <c r="OQK95" s="92"/>
      <c r="OQL95" s="92"/>
      <c r="OQM95" s="92"/>
      <c r="OQN95" s="92"/>
      <c r="OQO95" s="92"/>
      <c r="OQP95" s="92"/>
      <c r="OQQ95" s="92"/>
      <c r="OQR95" s="92"/>
      <c r="OQS95" s="92"/>
      <c r="OQT95" s="92"/>
      <c r="OQU95" s="92"/>
      <c r="OQV95" s="92"/>
      <c r="OQW95" s="92"/>
      <c r="OQX95" s="92"/>
      <c r="OQY95" s="92"/>
      <c r="OQZ95" s="92"/>
      <c r="ORA95" s="92"/>
      <c r="ORB95" s="92"/>
      <c r="ORC95" s="92"/>
      <c r="ORD95" s="92"/>
      <c r="ORE95" s="92"/>
      <c r="ORF95" s="92"/>
      <c r="ORG95" s="92"/>
      <c r="ORH95" s="92"/>
      <c r="ORI95" s="92"/>
      <c r="ORJ95" s="92"/>
      <c r="ORK95" s="92"/>
      <c r="ORL95" s="92"/>
      <c r="ORM95" s="92"/>
      <c r="ORN95" s="92"/>
      <c r="ORO95" s="92"/>
      <c r="ORP95" s="92"/>
      <c r="ORQ95" s="92"/>
      <c r="ORR95" s="92"/>
      <c r="ORS95" s="92"/>
      <c r="ORT95" s="92"/>
      <c r="ORU95" s="92"/>
      <c r="ORV95" s="92"/>
      <c r="ORW95" s="92"/>
      <c r="ORX95" s="92"/>
      <c r="ORY95" s="92"/>
      <c r="ORZ95" s="92"/>
      <c r="OSA95" s="92"/>
      <c r="OSB95" s="92"/>
      <c r="OSC95" s="92"/>
      <c r="OSD95" s="92"/>
      <c r="OSE95" s="92"/>
      <c r="OSF95" s="92"/>
      <c r="OSG95" s="92"/>
      <c r="OSH95" s="92"/>
      <c r="OSI95" s="92"/>
      <c r="OSJ95" s="92"/>
      <c r="OSK95" s="92"/>
      <c r="OSL95" s="92"/>
      <c r="OSM95" s="92"/>
      <c r="OSN95" s="92"/>
      <c r="OSO95" s="92"/>
      <c r="OSP95" s="92"/>
      <c r="OSQ95" s="92"/>
      <c r="OSR95" s="92"/>
      <c r="OSS95" s="92"/>
      <c r="OST95" s="92"/>
      <c r="OSU95" s="92"/>
      <c r="OSV95" s="92"/>
      <c r="OSW95" s="92"/>
      <c r="OSX95" s="92"/>
      <c r="OSY95" s="92"/>
      <c r="OSZ95" s="92"/>
      <c r="OTA95" s="92"/>
      <c r="OTB95" s="92"/>
      <c r="OTC95" s="92"/>
      <c r="OTD95" s="92"/>
      <c r="OTE95" s="92"/>
      <c r="OTF95" s="92"/>
      <c r="OTG95" s="92"/>
      <c r="OTH95" s="92"/>
      <c r="OTI95" s="92"/>
      <c r="OTJ95" s="92"/>
      <c r="OTK95" s="92"/>
      <c r="OTL95" s="92"/>
      <c r="OTM95" s="92"/>
      <c r="OTN95" s="92"/>
      <c r="OTO95" s="92"/>
      <c r="OTP95" s="92"/>
      <c r="OTQ95" s="92"/>
      <c r="OTR95" s="92"/>
      <c r="OTS95" s="92"/>
      <c r="OTT95" s="92"/>
      <c r="OTU95" s="92"/>
      <c r="OTV95" s="92"/>
      <c r="OTW95" s="92"/>
      <c r="OTX95" s="92"/>
      <c r="OTY95" s="92"/>
      <c r="OTZ95" s="92"/>
      <c r="OUA95" s="92"/>
      <c r="OUB95" s="92"/>
      <c r="OUC95" s="92"/>
      <c r="OUD95" s="92"/>
      <c r="OUE95" s="92"/>
      <c r="OUF95" s="92"/>
      <c r="OUG95" s="92"/>
      <c r="OUH95" s="92"/>
      <c r="OUI95" s="92"/>
      <c r="OUJ95" s="92"/>
      <c r="OUK95" s="92"/>
      <c r="OUL95" s="92"/>
      <c r="OUM95" s="92"/>
      <c r="OUN95" s="92"/>
      <c r="OUO95" s="92"/>
      <c r="OUP95" s="92"/>
      <c r="OUQ95" s="92"/>
      <c r="OUR95" s="92"/>
      <c r="OUS95" s="92"/>
      <c r="OUT95" s="92"/>
      <c r="OUU95" s="92"/>
      <c r="OUV95" s="92"/>
      <c r="OUW95" s="92"/>
      <c r="OUX95" s="92"/>
      <c r="OUY95" s="92"/>
      <c r="OUZ95" s="92"/>
      <c r="OVA95" s="92"/>
      <c r="OVB95" s="92"/>
      <c r="OVC95" s="92"/>
      <c r="OVD95" s="92"/>
      <c r="OVE95" s="92"/>
      <c r="OVF95" s="92"/>
      <c r="OVG95" s="92"/>
      <c r="OVH95" s="92"/>
      <c r="OVI95" s="92"/>
      <c r="OVJ95" s="92"/>
      <c r="OVK95" s="92"/>
      <c r="OVL95" s="92"/>
      <c r="OVM95" s="92"/>
      <c r="OVN95" s="92"/>
      <c r="OVO95" s="92"/>
      <c r="OVP95" s="92"/>
      <c r="OVQ95" s="92"/>
      <c r="OVR95" s="92"/>
      <c r="OVS95" s="92"/>
      <c r="OVT95" s="92"/>
      <c r="OVU95" s="92"/>
      <c r="OVV95" s="92"/>
      <c r="OVW95" s="92"/>
      <c r="OVX95" s="92"/>
      <c r="OVY95" s="92"/>
      <c r="OVZ95" s="92"/>
      <c r="OWA95" s="92"/>
      <c r="OWB95" s="92"/>
      <c r="OWC95" s="92"/>
      <c r="OWD95" s="92"/>
      <c r="OWE95" s="92"/>
      <c r="OWF95" s="92"/>
      <c r="OWG95" s="92"/>
      <c r="OWH95" s="92"/>
      <c r="OWI95" s="92"/>
      <c r="OWJ95" s="92"/>
      <c r="OWK95" s="92"/>
      <c r="OWL95" s="92"/>
      <c r="OWM95" s="92"/>
      <c r="OWN95" s="92"/>
      <c r="OWO95" s="92"/>
      <c r="OWP95" s="92"/>
      <c r="OWQ95" s="92"/>
      <c r="OWR95" s="92"/>
      <c r="OWS95" s="92"/>
      <c r="OWT95" s="92"/>
      <c r="OWU95" s="92"/>
      <c r="OWV95" s="92"/>
      <c r="OWW95" s="92"/>
      <c r="OWX95" s="92"/>
      <c r="OWY95" s="92"/>
      <c r="OWZ95" s="92"/>
      <c r="OXA95" s="92"/>
      <c r="OXB95" s="92"/>
      <c r="OXC95" s="92"/>
      <c r="OXD95" s="92"/>
      <c r="OXE95" s="92"/>
      <c r="OXF95" s="92"/>
      <c r="OXG95" s="92"/>
      <c r="OXH95" s="92"/>
      <c r="OXI95" s="92"/>
      <c r="OXJ95" s="92"/>
      <c r="OXK95" s="92"/>
      <c r="OXL95" s="92"/>
      <c r="OXM95" s="92"/>
      <c r="OXN95" s="92"/>
      <c r="OXO95" s="92"/>
      <c r="OXP95" s="92"/>
      <c r="OXQ95" s="92"/>
      <c r="OXR95" s="92"/>
      <c r="OXS95" s="92"/>
      <c r="OXT95" s="92"/>
      <c r="OXU95" s="92"/>
      <c r="OXV95" s="92"/>
      <c r="OXW95" s="92"/>
      <c r="OXX95" s="92"/>
      <c r="OXY95" s="92"/>
      <c r="OXZ95" s="92"/>
      <c r="OYA95" s="92"/>
      <c r="OYB95" s="92"/>
      <c r="OYC95" s="92"/>
      <c r="OYD95" s="92"/>
      <c r="OYE95" s="92"/>
      <c r="OYF95" s="92"/>
      <c r="OYG95" s="92"/>
      <c r="OYH95" s="92"/>
      <c r="OYI95" s="92"/>
      <c r="OYJ95" s="92"/>
      <c r="OYK95" s="92"/>
      <c r="OYL95" s="92"/>
      <c r="OYM95" s="92"/>
      <c r="OYN95" s="92"/>
      <c r="OYO95" s="92"/>
      <c r="OYP95" s="92"/>
      <c r="OYQ95" s="92"/>
      <c r="OYR95" s="92"/>
      <c r="OYS95" s="92"/>
      <c r="OYT95" s="92"/>
      <c r="OYU95" s="92"/>
      <c r="OYV95" s="92"/>
      <c r="OYW95" s="92"/>
      <c r="OYX95" s="92"/>
      <c r="OYY95" s="92"/>
      <c r="OYZ95" s="92"/>
      <c r="OZA95" s="92"/>
      <c r="OZB95" s="92"/>
      <c r="OZC95" s="92"/>
      <c r="OZD95" s="92"/>
      <c r="OZE95" s="92"/>
      <c r="OZF95" s="92"/>
      <c r="OZG95" s="92"/>
      <c r="OZH95" s="92"/>
      <c r="OZI95" s="92"/>
      <c r="OZJ95" s="92"/>
      <c r="OZK95" s="92"/>
      <c r="OZL95" s="92"/>
      <c r="OZM95" s="92"/>
      <c r="OZN95" s="92"/>
      <c r="OZO95" s="92"/>
      <c r="OZP95" s="92"/>
      <c r="OZQ95" s="92"/>
      <c r="OZR95" s="92"/>
      <c r="OZS95" s="92"/>
      <c r="OZT95" s="92"/>
      <c r="OZU95" s="92"/>
      <c r="OZV95" s="92"/>
      <c r="OZW95" s="92"/>
      <c r="OZX95" s="92"/>
      <c r="OZY95" s="92"/>
      <c r="OZZ95" s="92"/>
      <c r="PAA95" s="92"/>
      <c r="PAB95" s="92"/>
      <c r="PAC95" s="92"/>
      <c r="PAD95" s="92"/>
      <c r="PAE95" s="92"/>
      <c r="PAF95" s="92"/>
      <c r="PAG95" s="92"/>
      <c r="PAH95" s="92"/>
      <c r="PAI95" s="92"/>
      <c r="PAJ95" s="92"/>
      <c r="PAK95" s="92"/>
      <c r="PAL95" s="92"/>
      <c r="PAM95" s="92"/>
      <c r="PAN95" s="92"/>
      <c r="PAO95" s="92"/>
      <c r="PAP95" s="92"/>
      <c r="PAQ95" s="92"/>
      <c r="PAR95" s="92"/>
      <c r="PAS95" s="92"/>
      <c r="PAT95" s="92"/>
      <c r="PAU95" s="92"/>
      <c r="PAV95" s="92"/>
      <c r="PAW95" s="92"/>
      <c r="PAX95" s="92"/>
      <c r="PAY95" s="92"/>
      <c r="PAZ95" s="92"/>
      <c r="PBA95" s="92"/>
      <c r="PBB95" s="92"/>
      <c r="PBC95" s="92"/>
      <c r="PBD95" s="92"/>
      <c r="PBE95" s="92"/>
      <c r="PBF95" s="92"/>
      <c r="PBG95" s="92"/>
      <c r="PBH95" s="92"/>
      <c r="PBI95" s="92"/>
      <c r="PBJ95" s="92"/>
      <c r="PBK95" s="92"/>
      <c r="PBL95" s="92"/>
      <c r="PBM95" s="92"/>
      <c r="PBN95" s="92"/>
      <c r="PBO95" s="92"/>
      <c r="PBP95" s="92"/>
      <c r="PBQ95" s="92"/>
      <c r="PBR95" s="92"/>
      <c r="PBS95" s="92"/>
      <c r="PBT95" s="92"/>
      <c r="PBU95" s="92"/>
      <c r="PBV95" s="92"/>
      <c r="PBW95" s="92"/>
      <c r="PBX95" s="92"/>
      <c r="PBY95" s="92"/>
      <c r="PBZ95" s="92"/>
      <c r="PCA95" s="92"/>
      <c r="PCB95" s="92"/>
      <c r="PCC95" s="92"/>
      <c r="PCD95" s="92"/>
      <c r="PCE95" s="92"/>
      <c r="PCF95" s="92"/>
      <c r="PCG95" s="92"/>
      <c r="PCH95" s="92"/>
      <c r="PCI95" s="92"/>
      <c r="PCJ95" s="92"/>
      <c r="PCK95" s="92"/>
      <c r="PCL95" s="92"/>
      <c r="PCM95" s="92"/>
      <c r="PCN95" s="92"/>
      <c r="PCO95" s="92"/>
      <c r="PCP95" s="92"/>
      <c r="PCQ95" s="92"/>
      <c r="PCR95" s="92"/>
      <c r="PCS95" s="92"/>
      <c r="PCT95" s="92"/>
      <c r="PCU95" s="92"/>
      <c r="PCV95" s="92"/>
      <c r="PCW95" s="92"/>
      <c r="PCX95" s="92"/>
      <c r="PCY95" s="92"/>
      <c r="PCZ95" s="92"/>
      <c r="PDA95" s="92"/>
      <c r="PDB95" s="92"/>
      <c r="PDC95" s="92"/>
      <c r="PDD95" s="92"/>
      <c r="PDE95" s="92"/>
      <c r="PDF95" s="92"/>
      <c r="PDG95" s="92"/>
      <c r="PDH95" s="92"/>
      <c r="PDI95" s="92"/>
      <c r="PDJ95" s="92"/>
      <c r="PDK95" s="92"/>
      <c r="PDL95" s="92"/>
      <c r="PDM95" s="92"/>
      <c r="PDN95" s="92"/>
      <c r="PDO95" s="92"/>
      <c r="PDP95" s="92"/>
      <c r="PDQ95" s="92"/>
      <c r="PDR95" s="92"/>
      <c r="PDS95" s="92"/>
      <c r="PDT95" s="92"/>
      <c r="PDU95" s="92"/>
      <c r="PDV95" s="92"/>
      <c r="PDW95" s="92"/>
      <c r="PDX95" s="92"/>
      <c r="PDY95" s="92"/>
      <c r="PDZ95" s="92"/>
      <c r="PEA95" s="92"/>
      <c r="PEB95" s="92"/>
      <c r="PEC95" s="92"/>
      <c r="PED95" s="92"/>
      <c r="PEE95" s="92"/>
      <c r="PEF95" s="92"/>
      <c r="PEG95" s="92"/>
      <c r="PEH95" s="92"/>
      <c r="PEI95" s="92"/>
      <c r="PEJ95" s="92"/>
      <c r="PEK95" s="92"/>
      <c r="PEL95" s="92"/>
      <c r="PEM95" s="92"/>
      <c r="PEN95" s="92"/>
      <c r="PEO95" s="92"/>
      <c r="PEP95" s="92"/>
      <c r="PEQ95" s="92"/>
      <c r="PER95" s="92"/>
      <c r="PES95" s="92"/>
      <c r="PET95" s="92"/>
      <c r="PEU95" s="92"/>
      <c r="PEV95" s="92"/>
      <c r="PEW95" s="92"/>
      <c r="PEX95" s="92"/>
      <c r="PEY95" s="92"/>
      <c r="PEZ95" s="92"/>
      <c r="PFA95" s="92"/>
      <c r="PFB95" s="92"/>
      <c r="PFC95" s="92"/>
      <c r="PFD95" s="92"/>
      <c r="PFE95" s="92"/>
      <c r="PFF95" s="92"/>
      <c r="PFG95" s="92"/>
      <c r="PFH95" s="92"/>
      <c r="PFI95" s="92"/>
      <c r="PFJ95" s="92"/>
      <c r="PFK95" s="92"/>
      <c r="PFL95" s="92"/>
      <c r="PFM95" s="92"/>
      <c r="PFN95" s="92"/>
      <c r="PFO95" s="92"/>
      <c r="PFP95" s="92"/>
      <c r="PFQ95" s="92"/>
      <c r="PFR95" s="92"/>
      <c r="PFS95" s="92"/>
      <c r="PFT95" s="92"/>
      <c r="PFU95" s="92"/>
      <c r="PFV95" s="92"/>
      <c r="PFW95" s="92"/>
      <c r="PFX95" s="92"/>
      <c r="PFY95" s="92"/>
      <c r="PFZ95" s="92"/>
      <c r="PGA95" s="92"/>
      <c r="PGB95" s="92"/>
      <c r="PGC95" s="92"/>
      <c r="PGD95" s="92"/>
      <c r="PGE95" s="92"/>
      <c r="PGF95" s="92"/>
      <c r="PGG95" s="92"/>
      <c r="PGH95" s="92"/>
      <c r="PGI95" s="92"/>
      <c r="PGJ95" s="92"/>
      <c r="PGK95" s="92"/>
      <c r="PGL95" s="92"/>
      <c r="PGM95" s="92"/>
      <c r="PGN95" s="92"/>
      <c r="PGO95" s="92"/>
      <c r="PGP95" s="92"/>
      <c r="PGQ95" s="92"/>
      <c r="PGR95" s="92"/>
      <c r="PGS95" s="92"/>
      <c r="PGT95" s="92"/>
      <c r="PGU95" s="92"/>
      <c r="PGV95" s="92"/>
      <c r="PGW95" s="92"/>
      <c r="PGX95" s="92"/>
      <c r="PGY95" s="92"/>
      <c r="PGZ95" s="92"/>
      <c r="PHA95" s="92"/>
      <c r="PHB95" s="92"/>
      <c r="PHC95" s="92"/>
      <c r="PHD95" s="92"/>
      <c r="PHE95" s="92"/>
      <c r="PHF95" s="92"/>
      <c r="PHG95" s="92"/>
      <c r="PHH95" s="92"/>
      <c r="PHI95" s="92"/>
      <c r="PHJ95" s="92"/>
      <c r="PHK95" s="92"/>
      <c r="PHL95" s="92"/>
      <c r="PHM95" s="92"/>
      <c r="PHN95" s="92"/>
      <c r="PHO95" s="92"/>
      <c r="PHP95" s="92"/>
      <c r="PHQ95" s="92"/>
      <c r="PHR95" s="92"/>
      <c r="PHS95" s="92"/>
      <c r="PHT95" s="92"/>
      <c r="PHU95" s="92"/>
      <c r="PHV95" s="92"/>
      <c r="PHW95" s="92"/>
      <c r="PHX95" s="92"/>
      <c r="PHY95" s="92"/>
      <c r="PHZ95" s="92"/>
      <c r="PIA95" s="92"/>
      <c r="PIB95" s="92"/>
      <c r="PIC95" s="92"/>
      <c r="PID95" s="92"/>
      <c r="PIE95" s="92"/>
      <c r="PIF95" s="92"/>
      <c r="PIG95" s="92"/>
      <c r="PIH95" s="92"/>
      <c r="PII95" s="92"/>
      <c r="PIJ95" s="92"/>
      <c r="PIK95" s="92"/>
      <c r="PIL95" s="92"/>
      <c r="PIM95" s="92"/>
      <c r="PIN95" s="92"/>
      <c r="PIO95" s="92"/>
      <c r="PIP95" s="92"/>
      <c r="PIQ95" s="92"/>
      <c r="PIR95" s="92"/>
      <c r="PIS95" s="92"/>
      <c r="PIT95" s="92"/>
      <c r="PIU95" s="92"/>
      <c r="PIV95" s="92"/>
      <c r="PIW95" s="92"/>
      <c r="PIX95" s="92"/>
      <c r="PIY95" s="92"/>
      <c r="PIZ95" s="92"/>
      <c r="PJA95" s="92"/>
      <c r="PJB95" s="92"/>
      <c r="PJC95" s="92"/>
      <c r="PJD95" s="92"/>
      <c r="PJE95" s="92"/>
      <c r="PJF95" s="92"/>
      <c r="PJG95" s="92"/>
      <c r="PJH95" s="92"/>
      <c r="PJI95" s="92"/>
      <c r="PJJ95" s="92"/>
      <c r="PJK95" s="92"/>
      <c r="PJL95" s="92"/>
      <c r="PJM95" s="92"/>
      <c r="PJN95" s="92"/>
      <c r="PJO95" s="92"/>
      <c r="PJP95" s="92"/>
      <c r="PJQ95" s="92"/>
      <c r="PJR95" s="92"/>
      <c r="PJS95" s="92"/>
      <c r="PJT95" s="92"/>
      <c r="PJU95" s="92"/>
      <c r="PJV95" s="92"/>
      <c r="PJW95" s="92"/>
      <c r="PJX95" s="92"/>
      <c r="PJY95" s="92"/>
      <c r="PJZ95" s="92"/>
      <c r="PKA95" s="92"/>
      <c r="PKB95" s="92"/>
      <c r="PKC95" s="92"/>
      <c r="PKD95" s="92"/>
      <c r="PKE95" s="92"/>
      <c r="PKF95" s="92"/>
      <c r="PKG95" s="92"/>
      <c r="PKH95" s="92"/>
      <c r="PKI95" s="92"/>
      <c r="PKJ95" s="92"/>
      <c r="PKK95" s="92"/>
      <c r="PKL95" s="92"/>
      <c r="PKM95" s="92"/>
      <c r="PKN95" s="92"/>
      <c r="PKO95" s="92"/>
      <c r="PKP95" s="92"/>
      <c r="PKQ95" s="92"/>
      <c r="PKR95" s="92"/>
      <c r="PKS95" s="92"/>
      <c r="PKT95" s="92"/>
      <c r="PKU95" s="92"/>
      <c r="PKV95" s="92"/>
      <c r="PKW95" s="92"/>
      <c r="PKX95" s="92"/>
      <c r="PKY95" s="92"/>
      <c r="PKZ95" s="92"/>
      <c r="PLA95" s="92"/>
      <c r="PLB95" s="92"/>
      <c r="PLC95" s="92"/>
      <c r="PLD95" s="92"/>
      <c r="PLE95" s="92"/>
      <c r="PLF95" s="92"/>
      <c r="PLG95" s="92"/>
      <c r="PLH95" s="92"/>
      <c r="PLI95" s="92"/>
      <c r="PLJ95" s="92"/>
      <c r="PLK95" s="92"/>
      <c r="PLL95" s="92"/>
      <c r="PLM95" s="92"/>
      <c r="PLN95" s="92"/>
      <c r="PLO95" s="92"/>
      <c r="PLP95" s="92"/>
      <c r="PLQ95" s="92"/>
      <c r="PLR95" s="92"/>
      <c r="PLS95" s="92"/>
      <c r="PLT95" s="92"/>
      <c r="PLU95" s="92"/>
      <c r="PLV95" s="92"/>
      <c r="PLW95" s="92"/>
      <c r="PLX95" s="92"/>
      <c r="PLY95" s="92"/>
      <c r="PLZ95" s="92"/>
      <c r="PMA95" s="92"/>
      <c r="PMB95" s="92"/>
      <c r="PMC95" s="92"/>
      <c r="PMD95" s="92"/>
      <c r="PME95" s="92"/>
      <c r="PMF95" s="92"/>
      <c r="PMG95" s="92"/>
      <c r="PMH95" s="92"/>
      <c r="PMI95" s="92"/>
      <c r="PMJ95" s="92"/>
      <c r="PMK95" s="92"/>
      <c r="PML95" s="92"/>
      <c r="PMM95" s="92"/>
      <c r="PMN95" s="92"/>
      <c r="PMO95" s="92"/>
      <c r="PMP95" s="92"/>
      <c r="PMQ95" s="92"/>
      <c r="PMR95" s="92"/>
      <c r="PMS95" s="92"/>
      <c r="PMT95" s="92"/>
      <c r="PMU95" s="92"/>
      <c r="PMV95" s="92"/>
      <c r="PMW95" s="92"/>
      <c r="PMX95" s="92"/>
      <c r="PMY95" s="92"/>
      <c r="PMZ95" s="92"/>
      <c r="PNA95" s="92"/>
      <c r="PNB95" s="92"/>
      <c r="PNC95" s="92"/>
      <c r="PND95" s="92"/>
      <c r="PNE95" s="92"/>
      <c r="PNF95" s="92"/>
      <c r="PNG95" s="92"/>
      <c r="PNH95" s="92"/>
      <c r="PNI95" s="92"/>
      <c r="PNJ95" s="92"/>
      <c r="PNK95" s="92"/>
      <c r="PNL95" s="92"/>
      <c r="PNM95" s="92"/>
      <c r="PNN95" s="92"/>
      <c r="PNO95" s="92"/>
      <c r="PNP95" s="92"/>
      <c r="PNQ95" s="92"/>
      <c r="PNR95" s="92"/>
      <c r="PNS95" s="92"/>
      <c r="PNT95" s="92"/>
      <c r="PNU95" s="92"/>
      <c r="PNV95" s="92"/>
      <c r="PNW95" s="92"/>
      <c r="PNX95" s="92"/>
      <c r="PNY95" s="92"/>
      <c r="PNZ95" s="92"/>
      <c r="POA95" s="92"/>
      <c r="POB95" s="92"/>
      <c r="POC95" s="92"/>
      <c r="POD95" s="92"/>
      <c r="POE95" s="92"/>
      <c r="POF95" s="92"/>
      <c r="POG95" s="92"/>
      <c r="POH95" s="92"/>
      <c r="POI95" s="92"/>
      <c r="POJ95" s="92"/>
      <c r="POK95" s="92"/>
      <c r="POL95" s="92"/>
      <c r="POM95" s="92"/>
      <c r="PON95" s="92"/>
      <c r="POO95" s="92"/>
      <c r="POP95" s="92"/>
      <c r="POQ95" s="92"/>
      <c r="POR95" s="92"/>
      <c r="POS95" s="92"/>
      <c r="POT95" s="92"/>
      <c r="POU95" s="92"/>
      <c r="POV95" s="92"/>
      <c r="POW95" s="92"/>
      <c r="POX95" s="92"/>
      <c r="POY95" s="92"/>
      <c r="POZ95" s="92"/>
      <c r="PPA95" s="92"/>
      <c r="PPB95" s="92"/>
      <c r="PPC95" s="92"/>
      <c r="PPD95" s="92"/>
      <c r="PPE95" s="92"/>
      <c r="PPF95" s="92"/>
      <c r="PPG95" s="92"/>
      <c r="PPH95" s="92"/>
      <c r="PPI95" s="92"/>
      <c r="PPJ95" s="92"/>
      <c r="PPK95" s="92"/>
      <c r="PPL95" s="92"/>
      <c r="PPM95" s="92"/>
      <c r="PPN95" s="92"/>
      <c r="PPO95" s="92"/>
      <c r="PPP95" s="92"/>
      <c r="PPQ95" s="92"/>
      <c r="PPR95" s="92"/>
      <c r="PPS95" s="92"/>
      <c r="PPT95" s="92"/>
      <c r="PPU95" s="92"/>
      <c r="PPV95" s="92"/>
      <c r="PPW95" s="92"/>
      <c r="PPX95" s="92"/>
      <c r="PPY95" s="92"/>
      <c r="PPZ95" s="92"/>
      <c r="PQA95" s="92"/>
      <c r="PQB95" s="92"/>
      <c r="PQC95" s="92"/>
      <c r="PQD95" s="92"/>
      <c r="PQE95" s="92"/>
      <c r="PQF95" s="92"/>
      <c r="PQG95" s="92"/>
      <c r="PQH95" s="92"/>
      <c r="PQI95" s="92"/>
      <c r="PQJ95" s="92"/>
      <c r="PQK95" s="92"/>
      <c r="PQL95" s="92"/>
      <c r="PQM95" s="92"/>
      <c r="PQN95" s="92"/>
      <c r="PQO95" s="92"/>
      <c r="PQP95" s="92"/>
      <c r="PQQ95" s="92"/>
      <c r="PQR95" s="92"/>
      <c r="PQS95" s="92"/>
      <c r="PQT95" s="92"/>
      <c r="PQU95" s="92"/>
      <c r="PQV95" s="92"/>
      <c r="PQW95" s="92"/>
      <c r="PQX95" s="92"/>
      <c r="PQY95" s="92"/>
      <c r="PQZ95" s="92"/>
      <c r="PRA95" s="92"/>
      <c r="PRB95" s="92"/>
      <c r="PRC95" s="92"/>
      <c r="PRD95" s="92"/>
      <c r="PRE95" s="92"/>
      <c r="PRF95" s="92"/>
      <c r="PRG95" s="92"/>
      <c r="PRH95" s="92"/>
      <c r="PRI95" s="92"/>
      <c r="PRJ95" s="92"/>
      <c r="PRK95" s="92"/>
      <c r="PRL95" s="92"/>
      <c r="PRM95" s="92"/>
      <c r="PRN95" s="92"/>
      <c r="PRO95" s="92"/>
      <c r="PRP95" s="92"/>
      <c r="PRQ95" s="92"/>
      <c r="PRR95" s="92"/>
      <c r="PRS95" s="92"/>
      <c r="PRT95" s="92"/>
      <c r="PRU95" s="92"/>
      <c r="PRV95" s="92"/>
      <c r="PRW95" s="92"/>
      <c r="PRX95" s="92"/>
      <c r="PRY95" s="92"/>
      <c r="PRZ95" s="92"/>
      <c r="PSA95" s="92"/>
      <c r="PSB95" s="92"/>
      <c r="PSC95" s="92"/>
      <c r="PSD95" s="92"/>
      <c r="PSE95" s="92"/>
      <c r="PSF95" s="92"/>
      <c r="PSG95" s="92"/>
      <c r="PSH95" s="92"/>
      <c r="PSI95" s="92"/>
      <c r="PSJ95" s="92"/>
      <c r="PSK95" s="92"/>
      <c r="PSL95" s="92"/>
      <c r="PSM95" s="92"/>
      <c r="PSN95" s="92"/>
      <c r="PSO95" s="92"/>
      <c r="PSP95" s="92"/>
      <c r="PSQ95" s="92"/>
      <c r="PSR95" s="92"/>
      <c r="PSS95" s="92"/>
      <c r="PST95" s="92"/>
      <c r="PSU95" s="92"/>
      <c r="PSV95" s="92"/>
      <c r="PSW95" s="92"/>
      <c r="PSX95" s="92"/>
      <c r="PSY95" s="92"/>
      <c r="PSZ95" s="92"/>
      <c r="PTA95" s="92"/>
      <c r="PTB95" s="92"/>
      <c r="PTC95" s="92"/>
      <c r="PTD95" s="92"/>
      <c r="PTE95" s="92"/>
      <c r="PTF95" s="92"/>
      <c r="PTG95" s="92"/>
      <c r="PTH95" s="92"/>
      <c r="PTI95" s="92"/>
      <c r="PTJ95" s="92"/>
      <c r="PTK95" s="92"/>
      <c r="PTL95" s="92"/>
      <c r="PTM95" s="92"/>
      <c r="PTN95" s="92"/>
      <c r="PTO95" s="92"/>
      <c r="PTP95" s="92"/>
      <c r="PTQ95" s="92"/>
      <c r="PTR95" s="92"/>
      <c r="PTS95" s="92"/>
      <c r="PTT95" s="92"/>
      <c r="PTU95" s="92"/>
      <c r="PTV95" s="92"/>
      <c r="PTW95" s="92"/>
      <c r="PTX95" s="92"/>
      <c r="PTY95" s="92"/>
      <c r="PTZ95" s="92"/>
      <c r="PUA95" s="92"/>
      <c r="PUB95" s="92"/>
      <c r="PUC95" s="92"/>
      <c r="PUD95" s="92"/>
      <c r="PUE95" s="92"/>
      <c r="PUF95" s="92"/>
      <c r="PUG95" s="92"/>
      <c r="PUH95" s="92"/>
      <c r="PUI95" s="92"/>
      <c r="PUJ95" s="92"/>
      <c r="PUK95" s="92"/>
      <c r="PUL95" s="92"/>
      <c r="PUM95" s="92"/>
      <c r="PUN95" s="92"/>
      <c r="PUO95" s="92"/>
      <c r="PUP95" s="92"/>
      <c r="PUQ95" s="92"/>
      <c r="PUR95" s="92"/>
      <c r="PUS95" s="92"/>
      <c r="PUT95" s="92"/>
      <c r="PUU95" s="92"/>
      <c r="PUV95" s="92"/>
      <c r="PUW95" s="92"/>
      <c r="PUX95" s="92"/>
      <c r="PUY95" s="92"/>
      <c r="PUZ95" s="92"/>
      <c r="PVA95" s="92"/>
      <c r="PVB95" s="92"/>
      <c r="PVC95" s="92"/>
      <c r="PVD95" s="92"/>
      <c r="PVE95" s="92"/>
      <c r="PVF95" s="92"/>
      <c r="PVG95" s="92"/>
      <c r="PVH95" s="92"/>
      <c r="PVI95" s="92"/>
      <c r="PVJ95" s="92"/>
      <c r="PVK95" s="92"/>
      <c r="PVL95" s="92"/>
      <c r="PVM95" s="92"/>
      <c r="PVN95" s="92"/>
      <c r="PVO95" s="92"/>
      <c r="PVP95" s="92"/>
      <c r="PVQ95" s="92"/>
      <c r="PVR95" s="92"/>
      <c r="PVS95" s="92"/>
      <c r="PVT95" s="92"/>
      <c r="PVU95" s="92"/>
      <c r="PVV95" s="92"/>
      <c r="PVW95" s="92"/>
      <c r="PVX95" s="92"/>
      <c r="PVY95" s="92"/>
      <c r="PVZ95" s="92"/>
      <c r="PWA95" s="92"/>
      <c r="PWB95" s="92"/>
      <c r="PWC95" s="92"/>
      <c r="PWD95" s="92"/>
      <c r="PWE95" s="92"/>
      <c r="PWF95" s="92"/>
      <c r="PWG95" s="92"/>
      <c r="PWH95" s="92"/>
      <c r="PWI95" s="92"/>
      <c r="PWJ95" s="92"/>
      <c r="PWK95" s="92"/>
      <c r="PWL95" s="92"/>
      <c r="PWM95" s="92"/>
      <c r="PWN95" s="92"/>
      <c r="PWO95" s="92"/>
      <c r="PWP95" s="92"/>
      <c r="PWQ95" s="92"/>
      <c r="PWR95" s="92"/>
      <c r="PWS95" s="92"/>
      <c r="PWT95" s="92"/>
      <c r="PWU95" s="92"/>
      <c r="PWV95" s="92"/>
      <c r="PWW95" s="92"/>
      <c r="PWX95" s="92"/>
      <c r="PWY95" s="92"/>
      <c r="PWZ95" s="92"/>
      <c r="PXA95" s="92"/>
      <c r="PXB95" s="92"/>
      <c r="PXC95" s="92"/>
      <c r="PXD95" s="92"/>
      <c r="PXE95" s="92"/>
      <c r="PXF95" s="92"/>
      <c r="PXG95" s="92"/>
      <c r="PXH95" s="92"/>
      <c r="PXI95" s="92"/>
      <c r="PXJ95" s="92"/>
      <c r="PXK95" s="92"/>
      <c r="PXL95" s="92"/>
      <c r="PXM95" s="92"/>
      <c r="PXN95" s="92"/>
      <c r="PXO95" s="92"/>
      <c r="PXP95" s="92"/>
      <c r="PXQ95" s="92"/>
      <c r="PXR95" s="92"/>
      <c r="PXS95" s="92"/>
      <c r="PXT95" s="92"/>
      <c r="PXU95" s="92"/>
      <c r="PXV95" s="92"/>
      <c r="PXW95" s="92"/>
      <c r="PXX95" s="92"/>
      <c r="PXY95" s="92"/>
      <c r="PXZ95" s="92"/>
      <c r="PYA95" s="92"/>
      <c r="PYB95" s="92"/>
      <c r="PYC95" s="92"/>
      <c r="PYD95" s="92"/>
      <c r="PYE95" s="92"/>
      <c r="PYF95" s="92"/>
      <c r="PYG95" s="92"/>
      <c r="PYH95" s="92"/>
      <c r="PYI95" s="92"/>
      <c r="PYJ95" s="92"/>
      <c r="PYK95" s="92"/>
      <c r="PYL95" s="92"/>
      <c r="PYM95" s="92"/>
      <c r="PYN95" s="92"/>
      <c r="PYO95" s="92"/>
      <c r="PYP95" s="92"/>
      <c r="PYQ95" s="92"/>
      <c r="PYR95" s="92"/>
      <c r="PYS95" s="92"/>
      <c r="PYT95" s="92"/>
      <c r="PYU95" s="92"/>
      <c r="PYV95" s="92"/>
      <c r="PYW95" s="92"/>
      <c r="PYX95" s="92"/>
      <c r="PYY95" s="92"/>
      <c r="PYZ95" s="92"/>
      <c r="PZA95" s="92"/>
      <c r="PZB95" s="92"/>
      <c r="PZC95" s="92"/>
      <c r="PZD95" s="92"/>
      <c r="PZE95" s="92"/>
      <c r="PZF95" s="92"/>
      <c r="PZG95" s="92"/>
      <c r="PZH95" s="92"/>
      <c r="PZI95" s="92"/>
      <c r="PZJ95" s="92"/>
      <c r="PZK95" s="92"/>
      <c r="PZL95" s="92"/>
      <c r="PZM95" s="92"/>
      <c r="PZN95" s="92"/>
      <c r="PZO95" s="92"/>
      <c r="PZP95" s="92"/>
      <c r="PZQ95" s="92"/>
      <c r="PZR95" s="92"/>
      <c r="PZS95" s="92"/>
      <c r="PZT95" s="92"/>
      <c r="PZU95" s="92"/>
      <c r="PZV95" s="92"/>
      <c r="PZW95" s="92"/>
      <c r="PZX95" s="92"/>
      <c r="PZY95" s="92"/>
      <c r="PZZ95" s="92"/>
      <c r="QAA95" s="92"/>
      <c r="QAB95" s="92"/>
      <c r="QAC95" s="92"/>
      <c r="QAD95" s="92"/>
      <c r="QAE95" s="92"/>
      <c r="QAF95" s="92"/>
      <c r="QAG95" s="92"/>
      <c r="QAH95" s="92"/>
      <c r="QAI95" s="92"/>
      <c r="QAJ95" s="92"/>
      <c r="QAK95" s="92"/>
      <c r="QAL95" s="92"/>
      <c r="QAM95" s="92"/>
      <c r="QAN95" s="92"/>
      <c r="QAO95" s="92"/>
      <c r="QAP95" s="92"/>
      <c r="QAQ95" s="92"/>
      <c r="QAR95" s="92"/>
      <c r="QAS95" s="92"/>
      <c r="QAT95" s="92"/>
      <c r="QAU95" s="92"/>
      <c r="QAV95" s="92"/>
      <c r="QAW95" s="92"/>
      <c r="QAX95" s="92"/>
      <c r="QAY95" s="92"/>
      <c r="QAZ95" s="92"/>
      <c r="QBA95" s="92"/>
      <c r="QBB95" s="92"/>
      <c r="QBC95" s="92"/>
      <c r="QBD95" s="92"/>
      <c r="QBE95" s="92"/>
      <c r="QBF95" s="92"/>
      <c r="QBG95" s="92"/>
      <c r="QBH95" s="92"/>
      <c r="QBI95" s="92"/>
      <c r="QBJ95" s="92"/>
      <c r="QBK95" s="92"/>
      <c r="QBL95" s="92"/>
      <c r="QBM95" s="92"/>
      <c r="QBN95" s="92"/>
      <c r="QBO95" s="92"/>
      <c r="QBP95" s="92"/>
      <c r="QBQ95" s="92"/>
      <c r="QBR95" s="92"/>
      <c r="QBS95" s="92"/>
      <c r="QBT95" s="92"/>
      <c r="QBU95" s="92"/>
      <c r="QBV95" s="92"/>
      <c r="QBW95" s="92"/>
      <c r="QBX95" s="92"/>
      <c r="QBY95" s="92"/>
      <c r="QBZ95" s="92"/>
      <c r="QCA95" s="92"/>
      <c r="QCB95" s="92"/>
      <c r="QCC95" s="92"/>
      <c r="QCD95" s="92"/>
      <c r="QCE95" s="92"/>
      <c r="QCF95" s="92"/>
      <c r="QCG95" s="92"/>
      <c r="QCH95" s="92"/>
      <c r="QCI95" s="92"/>
      <c r="QCJ95" s="92"/>
      <c r="QCK95" s="92"/>
      <c r="QCL95" s="92"/>
      <c r="QCM95" s="92"/>
      <c r="QCN95" s="92"/>
      <c r="QCO95" s="92"/>
      <c r="QCP95" s="92"/>
      <c r="QCQ95" s="92"/>
      <c r="QCR95" s="92"/>
      <c r="QCS95" s="92"/>
      <c r="QCT95" s="92"/>
      <c r="QCU95" s="92"/>
      <c r="QCV95" s="92"/>
      <c r="QCW95" s="92"/>
      <c r="QCX95" s="92"/>
      <c r="QCY95" s="92"/>
      <c r="QCZ95" s="92"/>
      <c r="QDA95" s="92"/>
      <c r="QDB95" s="92"/>
      <c r="QDC95" s="92"/>
      <c r="QDD95" s="92"/>
      <c r="QDE95" s="92"/>
      <c r="QDF95" s="92"/>
      <c r="QDG95" s="92"/>
      <c r="QDH95" s="92"/>
      <c r="QDI95" s="92"/>
      <c r="QDJ95" s="92"/>
      <c r="QDK95" s="92"/>
      <c r="QDL95" s="92"/>
      <c r="QDM95" s="92"/>
      <c r="QDN95" s="92"/>
      <c r="QDO95" s="92"/>
      <c r="QDP95" s="92"/>
      <c r="QDQ95" s="92"/>
      <c r="QDR95" s="92"/>
      <c r="QDS95" s="92"/>
      <c r="QDT95" s="92"/>
      <c r="QDU95" s="92"/>
      <c r="QDV95" s="92"/>
      <c r="QDW95" s="92"/>
      <c r="QDX95" s="92"/>
      <c r="QDY95" s="92"/>
      <c r="QDZ95" s="92"/>
      <c r="QEA95" s="92"/>
      <c r="QEB95" s="92"/>
      <c r="QEC95" s="92"/>
      <c r="QED95" s="92"/>
      <c r="QEE95" s="92"/>
      <c r="QEF95" s="92"/>
      <c r="QEG95" s="92"/>
      <c r="QEH95" s="92"/>
      <c r="QEI95" s="92"/>
      <c r="QEJ95" s="92"/>
      <c r="QEK95" s="92"/>
      <c r="QEL95" s="92"/>
      <c r="QEM95" s="92"/>
      <c r="QEN95" s="92"/>
      <c r="QEO95" s="92"/>
      <c r="QEP95" s="92"/>
      <c r="QEQ95" s="92"/>
      <c r="QER95" s="92"/>
      <c r="QES95" s="92"/>
      <c r="QET95" s="92"/>
      <c r="QEU95" s="92"/>
      <c r="QEV95" s="92"/>
      <c r="QEW95" s="92"/>
      <c r="QEX95" s="92"/>
      <c r="QEY95" s="92"/>
      <c r="QEZ95" s="92"/>
      <c r="QFA95" s="92"/>
      <c r="QFB95" s="92"/>
      <c r="QFC95" s="92"/>
      <c r="QFD95" s="92"/>
      <c r="QFE95" s="92"/>
      <c r="QFF95" s="92"/>
      <c r="QFG95" s="92"/>
      <c r="QFH95" s="92"/>
      <c r="QFI95" s="92"/>
      <c r="QFJ95" s="92"/>
      <c r="QFK95" s="92"/>
      <c r="QFL95" s="92"/>
      <c r="QFM95" s="92"/>
      <c r="QFN95" s="92"/>
      <c r="QFO95" s="92"/>
      <c r="QFP95" s="92"/>
      <c r="QFQ95" s="92"/>
      <c r="QFR95" s="92"/>
      <c r="QFS95" s="92"/>
      <c r="QFT95" s="92"/>
      <c r="QFU95" s="92"/>
      <c r="QFV95" s="92"/>
      <c r="QFW95" s="92"/>
      <c r="QFX95" s="92"/>
      <c r="QFY95" s="92"/>
      <c r="QFZ95" s="92"/>
      <c r="QGA95" s="92"/>
      <c r="QGB95" s="92"/>
      <c r="QGC95" s="92"/>
      <c r="QGD95" s="92"/>
      <c r="QGE95" s="92"/>
      <c r="QGF95" s="92"/>
      <c r="QGG95" s="92"/>
      <c r="QGH95" s="92"/>
      <c r="QGI95" s="92"/>
      <c r="QGJ95" s="92"/>
      <c r="QGK95" s="92"/>
      <c r="QGL95" s="92"/>
      <c r="QGM95" s="92"/>
      <c r="QGN95" s="92"/>
      <c r="QGO95" s="92"/>
      <c r="QGP95" s="92"/>
      <c r="QGQ95" s="92"/>
      <c r="QGR95" s="92"/>
      <c r="QGS95" s="92"/>
      <c r="QGT95" s="92"/>
      <c r="QGU95" s="92"/>
      <c r="QGV95" s="92"/>
      <c r="QGW95" s="92"/>
      <c r="QGX95" s="92"/>
      <c r="QGY95" s="92"/>
      <c r="QGZ95" s="92"/>
      <c r="QHA95" s="92"/>
      <c r="QHB95" s="92"/>
      <c r="QHC95" s="92"/>
      <c r="QHD95" s="92"/>
      <c r="QHE95" s="92"/>
      <c r="QHF95" s="92"/>
      <c r="QHG95" s="92"/>
      <c r="QHH95" s="92"/>
      <c r="QHI95" s="92"/>
      <c r="QHJ95" s="92"/>
      <c r="QHK95" s="92"/>
      <c r="QHL95" s="92"/>
      <c r="QHM95" s="92"/>
      <c r="QHN95" s="92"/>
      <c r="QHO95" s="92"/>
      <c r="QHP95" s="92"/>
      <c r="QHQ95" s="92"/>
      <c r="QHR95" s="92"/>
      <c r="QHS95" s="92"/>
      <c r="QHT95" s="92"/>
      <c r="QHU95" s="92"/>
      <c r="QHV95" s="92"/>
      <c r="QHW95" s="92"/>
      <c r="QHX95" s="92"/>
      <c r="QHY95" s="92"/>
      <c r="QHZ95" s="92"/>
      <c r="QIA95" s="92"/>
      <c r="QIB95" s="92"/>
      <c r="QIC95" s="92"/>
      <c r="QID95" s="92"/>
      <c r="QIE95" s="92"/>
      <c r="QIF95" s="92"/>
      <c r="QIG95" s="92"/>
      <c r="QIH95" s="92"/>
      <c r="QII95" s="92"/>
      <c r="QIJ95" s="92"/>
      <c r="QIK95" s="92"/>
      <c r="QIL95" s="92"/>
      <c r="QIM95" s="92"/>
      <c r="QIN95" s="92"/>
      <c r="QIO95" s="92"/>
      <c r="QIP95" s="92"/>
      <c r="QIQ95" s="92"/>
      <c r="QIR95" s="92"/>
      <c r="QIS95" s="92"/>
      <c r="QIT95" s="92"/>
      <c r="QIU95" s="92"/>
      <c r="QIV95" s="92"/>
      <c r="QIW95" s="92"/>
      <c r="QIX95" s="92"/>
      <c r="QIY95" s="92"/>
      <c r="QIZ95" s="92"/>
      <c r="QJA95" s="92"/>
      <c r="QJB95" s="92"/>
      <c r="QJC95" s="92"/>
      <c r="QJD95" s="92"/>
      <c r="QJE95" s="92"/>
      <c r="QJF95" s="92"/>
      <c r="QJG95" s="92"/>
      <c r="QJH95" s="92"/>
      <c r="QJI95" s="92"/>
      <c r="QJJ95" s="92"/>
      <c r="QJK95" s="92"/>
      <c r="QJL95" s="92"/>
      <c r="QJM95" s="92"/>
      <c r="QJN95" s="92"/>
      <c r="QJO95" s="92"/>
      <c r="QJP95" s="92"/>
      <c r="QJQ95" s="92"/>
      <c r="QJR95" s="92"/>
      <c r="QJS95" s="92"/>
      <c r="QJT95" s="92"/>
      <c r="QJU95" s="92"/>
      <c r="QJV95" s="92"/>
      <c r="QJW95" s="92"/>
      <c r="QJX95" s="92"/>
      <c r="QJY95" s="92"/>
      <c r="QJZ95" s="92"/>
      <c r="QKA95" s="92"/>
      <c r="QKB95" s="92"/>
      <c r="QKC95" s="92"/>
      <c r="QKD95" s="92"/>
      <c r="QKE95" s="92"/>
      <c r="QKF95" s="92"/>
      <c r="QKG95" s="92"/>
      <c r="QKH95" s="92"/>
      <c r="QKI95" s="92"/>
      <c r="QKJ95" s="92"/>
      <c r="QKK95" s="92"/>
      <c r="QKL95" s="92"/>
      <c r="QKM95" s="92"/>
      <c r="QKN95" s="92"/>
      <c r="QKO95" s="92"/>
      <c r="QKP95" s="92"/>
      <c r="QKQ95" s="92"/>
      <c r="QKR95" s="92"/>
      <c r="QKS95" s="92"/>
      <c r="QKT95" s="92"/>
      <c r="QKU95" s="92"/>
      <c r="QKV95" s="92"/>
      <c r="QKW95" s="92"/>
      <c r="QKX95" s="92"/>
      <c r="QKY95" s="92"/>
      <c r="QKZ95" s="92"/>
      <c r="QLA95" s="92"/>
      <c r="QLB95" s="92"/>
      <c r="QLC95" s="92"/>
      <c r="QLD95" s="92"/>
      <c r="QLE95" s="92"/>
      <c r="QLF95" s="92"/>
      <c r="QLG95" s="92"/>
      <c r="QLH95" s="92"/>
      <c r="QLI95" s="92"/>
      <c r="QLJ95" s="92"/>
      <c r="QLK95" s="92"/>
      <c r="QLL95" s="92"/>
      <c r="QLM95" s="92"/>
      <c r="QLN95" s="92"/>
      <c r="QLO95" s="92"/>
      <c r="QLP95" s="92"/>
      <c r="QLQ95" s="92"/>
      <c r="QLR95" s="92"/>
      <c r="QLS95" s="92"/>
      <c r="QLT95" s="92"/>
      <c r="QLU95" s="92"/>
      <c r="QLV95" s="92"/>
      <c r="QLW95" s="92"/>
      <c r="QLX95" s="92"/>
      <c r="QLY95" s="92"/>
      <c r="QLZ95" s="92"/>
      <c r="QMA95" s="92"/>
      <c r="QMB95" s="92"/>
      <c r="QMC95" s="92"/>
      <c r="QMD95" s="92"/>
      <c r="QME95" s="92"/>
      <c r="QMF95" s="92"/>
      <c r="QMG95" s="92"/>
      <c r="QMH95" s="92"/>
      <c r="QMI95" s="92"/>
      <c r="QMJ95" s="92"/>
      <c r="QMK95" s="92"/>
      <c r="QML95" s="92"/>
      <c r="QMM95" s="92"/>
      <c r="QMN95" s="92"/>
      <c r="QMO95" s="92"/>
      <c r="QMP95" s="92"/>
      <c r="QMQ95" s="92"/>
      <c r="QMR95" s="92"/>
      <c r="QMS95" s="92"/>
      <c r="QMT95" s="92"/>
      <c r="QMU95" s="92"/>
      <c r="QMV95" s="92"/>
      <c r="QMW95" s="92"/>
      <c r="QMX95" s="92"/>
      <c r="QMY95" s="92"/>
      <c r="QMZ95" s="92"/>
      <c r="QNA95" s="92"/>
      <c r="QNB95" s="92"/>
      <c r="QNC95" s="92"/>
      <c r="QND95" s="92"/>
      <c r="QNE95" s="92"/>
      <c r="QNF95" s="92"/>
      <c r="QNG95" s="92"/>
      <c r="QNH95" s="92"/>
      <c r="QNI95" s="92"/>
      <c r="QNJ95" s="92"/>
      <c r="QNK95" s="92"/>
      <c r="QNL95" s="92"/>
      <c r="QNM95" s="92"/>
      <c r="QNN95" s="92"/>
      <c r="QNO95" s="92"/>
      <c r="QNP95" s="92"/>
      <c r="QNQ95" s="92"/>
      <c r="QNR95" s="92"/>
      <c r="QNS95" s="92"/>
      <c r="QNT95" s="92"/>
      <c r="QNU95" s="92"/>
      <c r="QNV95" s="92"/>
      <c r="QNW95" s="92"/>
      <c r="QNX95" s="92"/>
      <c r="QNY95" s="92"/>
      <c r="QNZ95" s="92"/>
      <c r="QOA95" s="92"/>
      <c r="QOB95" s="92"/>
      <c r="QOC95" s="92"/>
      <c r="QOD95" s="92"/>
      <c r="QOE95" s="92"/>
      <c r="QOF95" s="92"/>
      <c r="QOG95" s="92"/>
      <c r="QOH95" s="92"/>
      <c r="QOI95" s="92"/>
      <c r="QOJ95" s="92"/>
      <c r="QOK95" s="92"/>
      <c r="QOL95" s="92"/>
      <c r="QOM95" s="92"/>
      <c r="QON95" s="92"/>
      <c r="QOO95" s="92"/>
      <c r="QOP95" s="92"/>
      <c r="QOQ95" s="92"/>
      <c r="QOR95" s="92"/>
      <c r="QOS95" s="92"/>
      <c r="QOT95" s="92"/>
      <c r="QOU95" s="92"/>
      <c r="QOV95" s="92"/>
      <c r="QOW95" s="92"/>
      <c r="QOX95" s="92"/>
      <c r="QOY95" s="92"/>
      <c r="QOZ95" s="92"/>
      <c r="QPA95" s="92"/>
      <c r="QPB95" s="92"/>
      <c r="QPC95" s="92"/>
      <c r="QPD95" s="92"/>
      <c r="QPE95" s="92"/>
      <c r="QPF95" s="92"/>
      <c r="QPG95" s="92"/>
      <c r="QPH95" s="92"/>
      <c r="QPI95" s="92"/>
      <c r="QPJ95" s="92"/>
      <c r="QPK95" s="92"/>
      <c r="QPL95" s="92"/>
      <c r="QPM95" s="92"/>
      <c r="QPN95" s="92"/>
      <c r="QPO95" s="92"/>
      <c r="QPP95" s="92"/>
      <c r="QPQ95" s="92"/>
      <c r="QPR95" s="92"/>
      <c r="QPS95" s="92"/>
      <c r="QPT95" s="92"/>
      <c r="QPU95" s="92"/>
      <c r="QPV95" s="92"/>
      <c r="QPW95" s="92"/>
      <c r="QPX95" s="92"/>
      <c r="QPY95" s="92"/>
      <c r="QPZ95" s="92"/>
      <c r="QQA95" s="92"/>
      <c r="QQB95" s="92"/>
      <c r="QQC95" s="92"/>
      <c r="QQD95" s="92"/>
      <c r="QQE95" s="92"/>
      <c r="QQF95" s="92"/>
      <c r="QQG95" s="92"/>
      <c r="QQH95" s="92"/>
      <c r="QQI95" s="92"/>
      <c r="QQJ95" s="92"/>
      <c r="QQK95" s="92"/>
      <c r="QQL95" s="92"/>
      <c r="QQM95" s="92"/>
      <c r="QQN95" s="92"/>
      <c r="QQO95" s="92"/>
      <c r="QQP95" s="92"/>
      <c r="QQQ95" s="92"/>
      <c r="QQR95" s="92"/>
      <c r="QQS95" s="92"/>
      <c r="QQT95" s="92"/>
      <c r="QQU95" s="92"/>
      <c r="QQV95" s="92"/>
      <c r="QQW95" s="92"/>
      <c r="QQX95" s="92"/>
      <c r="QQY95" s="92"/>
      <c r="QQZ95" s="92"/>
      <c r="QRA95" s="92"/>
      <c r="QRB95" s="92"/>
      <c r="QRC95" s="92"/>
      <c r="QRD95" s="92"/>
      <c r="QRE95" s="92"/>
      <c r="QRF95" s="92"/>
      <c r="QRG95" s="92"/>
      <c r="QRH95" s="92"/>
      <c r="QRI95" s="92"/>
      <c r="QRJ95" s="92"/>
      <c r="QRK95" s="92"/>
      <c r="QRL95" s="92"/>
      <c r="QRM95" s="92"/>
      <c r="QRN95" s="92"/>
      <c r="QRO95" s="92"/>
      <c r="QRP95" s="92"/>
      <c r="QRQ95" s="92"/>
      <c r="QRR95" s="92"/>
      <c r="QRS95" s="92"/>
      <c r="QRT95" s="92"/>
      <c r="QRU95" s="92"/>
      <c r="QRV95" s="92"/>
      <c r="QRW95" s="92"/>
      <c r="QRX95" s="92"/>
      <c r="QRY95" s="92"/>
      <c r="QRZ95" s="92"/>
      <c r="QSA95" s="92"/>
      <c r="QSB95" s="92"/>
      <c r="QSC95" s="92"/>
      <c r="QSD95" s="92"/>
      <c r="QSE95" s="92"/>
      <c r="QSF95" s="92"/>
      <c r="QSG95" s="92"/>
      <c r="QSH95" s="92"/>
      <c r="QSI95" s="92"/>
      <c r="QSJ95" s="92"/>
      <c r="QSK95" s="92"/>
      <c r="QSL95" s="92"/>
      <c r="QSM95" s="92"/>
      <c r="QSN95" s="92"/>
      <c r="QSO95" s="92"/>
      <c r="QSP95" s="92"/>
      <c r="QSQ95" s="92"/>
      <c r="QSR95" s="92"/>
      <c r="QSS95" s="92"/>
      <c r="QST95" s="92"/>
      <c r="QSU95" s="92"/>
      <c r="QSV95" s="92"/>
      <c r="QSW95" s="92"/>
      <c r="QSX95" s="92"/>
      <c r="QSY95" s="92"/>
      <c r="QSZ95" s="92"/>
      <c r="QTA95" s="92"/>
      <c r="QTB95" s="92"/>
      <c r="QTC95" s="92"/>
      <c r="QTD95" s="92"/>
      <c r="QTE95" s="92"/>
      <c r="QTF95" s="92"/>
      <c r="QTG95" s="92"/>
      <c r="QTH95" s="92"/>
      <c r="QTI95" s="92"/>
      <c r="QTJ95" s="92"/>
      <c r="QTK95" s="92"/>
      <c r="QTL95" s="92"/>
      <c r="QTM95" s="92"/>
      <c r="QTN95" s="92"/>
      <c r="QTO95" s="92"/>
      <c r="QTP95" s="92"/>
      <c r="QTQ95" s="92"/>
      <c r="QTR95" s="92"/>
      <c r="QTS95" s="92"/>
      <c r="QTT95" s="92"/>
      <c r="QTU95" s="92"/>
      <c r="QTV95" s="92"/>
      <c r="QTW95" s="92"/>
      <c r="QTX95" s="92"/>
      <c r="QTY95" s="92"/>
      <c r="QTZ95" s="92"/>
      <c r="QUA95" s="92"/>
      <c r="QUB95" s="92"/>
      <c r="QUC95" s="92"/>
      <c r="QUD95" s="92"/>
      <c r="QUE95" s="92"/>
      <c r="QUF95" s="92"/>
      <c r="QUG95" s="92"/>
      <c r="QUH95" s="92"/>
      <c r="QUI95" s="92"/>
      <c r="QUJ95" s="92"/>
      <c r="QUK95" s="92"/>
      <c r="QUL95" s="92"/>
      <c r="QUM95" s="92"/>
      <c r="QUN95" s="92"/>
      <c r="QUO95" s="92"/>
      <c r="QUP95" s="92"/>
      <c r="QUQ95" s="92"/>
      <c r="QUR95" s="92"/>
      <c r="QUS95" s="92"/>
      <c r="QUT95" s="92"/>
      <c r="QUU95" s="92"/>
      <c r="QUV95" s="92"/>
      <c r="QUW95" s="92"/>
      <c r="QUX95" s="92"/>
      <c r="QUY95" s="92"/>
      <c r="QUZ95" s="92"/>
      <c r="QVA95" s="92"/>
      <c r="QVB95" s="92"/>
      <c r="QVC95" s="92"/>
      <c r="QVD95" s="92"/>
      <c r="QVE95" s="92"/>
      <c r="QVF95" s="92"/>
      <c r="QVG95" s="92"/>
      <c r="QVH95" s="92"/>
      <c r="QVI95" s="92"/>
      <c r="QVJ95" s="92"/>
      <c r="QVK95" s="92"/>
      <c r="QVL95" s="92"/>
      <c r="QVM95" s="92"/>
      <c r="QVN95" s="92"/>
      <c r="QVO95" s="92"/>
      <c r="QVP95" s="92"/>
      <c r="QVQ95" s="92"/>
      <c r="QVR95" s="92"/>
      <c r="QVS95" s="92"/>
      <c r="QVT95" s="92"/>
      <c r="QVU95" s="92"/>
      <c r="QVV95" s="92"/>
      <c r="QVW95" s="92"/>
      <c r="QVX95" s="92"/>
      <c r="QVY95" s="92"/>
      <c r="QVZ95" s="92"/>
      <c r="QWA95" s="92"/>
      <c r="QWB95" s="92"/>
      <c r="QWC95" s="92"/>
      <c r="QWD95" s="92"/>
      <c r="QWE95" s="92"/>
      <c r="QWF95" s="92"/>
      <c r="QWG95" s="92"/>
      <c r="QWH95" s="92"/>
      <c r="QWI95" s="92"/>
      <c r="QWJ95" s="92"/>
      <c r="QWK95" s="92"/>
      <c r="QWL95" s="92"/>
      <c r="QWM95" s="92"/>
      <c r="QWN95" s="92"/>
      <c r="QWO95" s="92"/>
      <c r="QWP95" s="92"/>
      <c r="QWQ95" s="92"/>
      <c r="QWR95" s="92"/>
      <c r="QWS95" s="92"/>
      <c r="QWT95" s="92"/>
      <c r="QWU95" s="92"/>
      <c r="QWV95" s="92"/>
      <c r="QWW95" s="92"/>
      <c r="QWX95" s="92"/>
      <c r="QWY95" s="92"/>
      <c r="QWZ95" s="92"/>
      <c r="QXA95" s="92"/>
      <c r="QXB95" s="92"/>
      <c r="QXC95" s="92"/>
      <c r="QXD95" s="92"/>
      <c r="QXE95" s="92"/>
      <c r="QXF95" s="92"/>
      <c r="QXG95" s="92"/>
      <c r="QXH95" s="92"/>
      <c r="QXI95" s="92"/>
      <c r="QXJ95" s="92"/>
      <c r="QXK95" s="92"/>
      <c r="QXL95" s="92"/>
      <c r="QXM95" s="92"/>
      <c r="QXN95" s="92"/>
      <c r="QXO95" s="92"/>
      <c r="QXP95" s="92"/>
      <c r="QXQ95" s="92"/>
      <c r="QXR95" s="92"/>
      <c r="QXS95" s="92"/>
      <c r="QXT95" s="92"/>
      <c r="QXU95" s="92"/>
      <c r="QXV95" s="92"/>
      <c r="QXW95" s="92"/>
      <c r="QXX95" s="92"/>
      <c r="QXY95" s="92"/>
      <c r="QXZ95" s="92"/>
      <c r="QYA95" s="92"/>
      <c r="QYB95" s="92"/>
      <c r="QYC95" s="92"/>
      <c r="QYD95" s="92"/>
      <c r="QYE95" s="92"/>
      <c r="QYF95" s="92"/>
      <c r="QYG95" s="92"/>
      <c r="QYH95" s="92"/>
      <c r="QYI95" s="92"/>
      <c r="QYJ95" s="92"/>
      <c r="QYK95" s="92"/>
      <c r="QYL95" s="92"/>
      <c r="QYM95" s="92"/>
      <c r="QYN95" s="92"/>
      <c r="QYO95" s="92"/>
      <c r="QYP95" s="92"/>
      <c r="QYQ95" s="92"/>
      <c r="QYR95" s="92"/>
      <c r="QYS95" s="92"/>
      <c r="QYT95" s="92"/>
      <c r="QYU95" s="92"/>
      <c r="QYV95" s="92"/>
      <c r="QYW95" s="92"/>
      <c r="QYX95" s="92"/>
      <c r="QYY95" s="92"/>
      <c r="QYZ95" s="92"/>
      <c r="QZA95" s="92"/>
      <c r="QZB95" s="92"/>
      <c r="QZC95" s="92"/>
      <c r="QZD95" s="92"/>
      <c r="QZE95" s="92"/>
      <c r="QZF95" s="92"/>
      <c r="QZG95" s="92"/>
      <c r="QZH95" s="92"/>
      <c r="QZI95" s="92"/>
      <c r="QZJ95" s="92"/>
      <c r="QZK95" s="92"/>
      <c r="QZL95" s="92"/>
      <c r="QZM95" s="92"/>
      <c r="QZN95" s="92"/>
      <c r="QZO95" s="92"/>
      <c r="QZP95" s="92"/>
      <c r="QZQ95" s="92"/>
      <c r="QZR95" s="92"/>
      <c r="QZS95" s="92"/>
      <c r="QZT95" s="92"/>
      <c r="QZU95" s="92"/>
      <c r="QZV95" s="92"/>
      <c r="QZW95" s="92"/>
      <c r="QZX95" s="92"/>
      <c r="QZY95" s="92"/>
      <c r="QZZ95" s="92"/>
      <c r="RAA95" s="92"/>
      <c r="RAB95" s="92"/>
      <c r="RAC95" s="92"/>
      <c r="RAD95" s="92"/>
      <c r="RAE95" s="92"/>
      <c r="RAF95" s="92"/>
      <c r="RAG95" s="92"/>
      <c r="RAH95" s="92"/>
      <c r="RAI95" s="92"/>
      <c r="RAJ95" s="92"/>
      <c r="RAK95" s="92"/>
      <c r="RAL95" s="92"/>
      <c r="RAM95" s="92"/>
      <c r="RAN95" s="92"/>
      <c r="RAO95" s="92"/>
      <c r="RAP95" s="92"/>
      <c r="RAQ95" s="92"/>
      <c r="RAR95" s="92"/>
      <c r="RAS95" s="92"/>
      <c r="RAT95" s="92"/>
      <c r="RAU95" s="92"/>
      <c r="RAV95" s="92"/>
      <c r="RAW95" s="92"/>
      <c r="RAX95" s="92"/>
      <c r="RAY95" s="92"/>
      <c r="RAZ95" s="92"/>
      <c r="RBA95" s="92"/>
      <c r="RBB95" s="92"/>
      <c r="RBC95" s="92"/>
      <c r="RBD95" s="92"/>
      <c r="RBE95" s="92"/>
      <c r="RBF95" s="92"/>
      <c r="RBG95" s="92"/>
      <c r="RBH95" s="92"/>
      <c r="RBI95" s="92"/>
      <c r="RBJ95" s="92"/>
      <c r="RBK95" s="92"/>
      <c r="RBL95" s="92"/>
      <c r="RBM95" s="92"/>
      <c r="RBN95" s="92"/>
      <c r="RBO95" s="92"/>
      <c r="RBP95" s="92"/>
      <c r="RBQ95" s="92"/>
      <c r="RBR95" s="92"/>
      <c r="RBS95" s="92"/>
      <c r="RBT95" s="92"/>
      <c r="RBU95" s="92"/>
      <c r="RBV95" s="92"/>
      <c r="RBW95" s="92"/>
      <c r="RBX95" s="92"/>
      <c r="RBY95" s="92"/>
      <c r="RBZ95" s="92"/>
      <c r="RCA95" s="92"/>
      <c r="RCB95" s="92"/>
      <c r="RCC95" s="92"/>
      <c r="RCD95" s="92"/>
      <c r="RCE95" s="92"/>
      <c r="RCF95" s="92"/>
      <c r="RCG95" s="92"/>
      <c r="RCH95" s="92"/>
      <c r="RCI95" s="92"/>
      <c r="RCJ95" s="92"/>
      <c r="RCK95" s="92"/>
      <c r="RCL95" s="92"/>
      <c r="RCM95" s="92"/>
      <c r="RCN95" s="92"/>
      <c r="RCO95" s="92"/>
      <c r="RCP95" s="92"/>
      <c r="RCQ95" s="92"/>
      <c r="RCR95" s="92"/>
      <c r="RCS95" s="92"/>
      <c r="RCT95" s="92"/>
      <c r="RCU95" s="92"/>
      <c r="RCV95" s="92"/>
      <c r="RCW95" s="92"/>
      <c r="RCX95" s="92"/>
      <c r="RCY95" s="92"/>
      <c r="RCZ95" s="92"/>
      <c r="RDA95" s="92"/>
      <c r="RDB95" s="92"/>
      <c r="RDC95" s="92"/>
      <c r="RDD95" s="92"/>
      <c r="RDE95" s="92"/>
      <c r="RDF95" s="92"/>
      <c r="RDG95" s="92"/>
      <c r="RDH95" s="92"/>
      <c r="RDI95" s="92"/>
      <c r="RDJ95" s="92"/>
      <c r="RDK95" s="92"/>
      <c r="RDL95" s="92"/>
      <c r="RDM95" s="92"/>
      <c r="RDN95" s="92"/>
      <c r="RDO95" s="92"/>
      <c r="RDP95" s="92"/>
      <c r="RDQ95" s="92"/>
      <c r="RDR95" s="92"/>
      <c r="RDS95" s="92"/>
      <c r="RDT95" s="92"/>
      <c r="RDU95" s="92"/>
      <c r="RDV95" s="92"/>
      <c r="RDW95" s="92"/>
      <c r="RDX95" s="92"/>
      <c r="RDY95" s="92"/>
      <c r="RDZ95" s="92"/>
      <c r="REA95" s="92"/>
      <c r="REB95" s="92"/>
      <c r="REC95" s="92"/>
      <c r="RED95" s="92"/>
      <c r="REE95" s="92"/>
      <c r="REF95" s="92"/>
      <c r="REG95" s="92"/>
      <c r="REH95" s="92"/>
      <c r="REI95" s="92"/>
      <c r="REJ95" s="92"/>
      <c r="REK95" s="92"/>
      <c r="REL95" s="92"/>
      <c r="REM95" s="92"/>
      <c r="REN95" s="92"/>
      <c r="REO95" s="92"/>
      <c r="REP95" s="92"/>
      <c r="REQ95" s="92"/>
      <c r="RER95" s="92"/>
      <c r="RES95" s="92"/>
      <c r="RET95" s="92"/>
      <c r="REU95" s="92"/>
      <c r="REV95" s="92"/>
      <c r="REW95" s="92"/>
      <c r="REX95" s="92"/>
      <c r="REY95" s="92"/>
      <c r="REZ95" s="92"/>
      <c r="RFA95" s="92"/>
      <c r="RFB95" s="92"/>
      <c r="RFC95" s="92"/>
      <c r="RFD95" s="92"/>
      <c r="RFE95" s="92"/>
      <c r="RFF95" s="92"/>
      <c r="RFG95" s="92"/>
      <c r="RFH95" s="92"/>
      <c r="RFI95" s="92"/>
      <c r="RFJ95" s="92"/>
      <c r="RFK95" s="92"/>
      <c r="RFL95" s="92"/>
      <c r="RFM95" s="92"/>
      <c r="RFN95" s="92"/>
      <c r="RFO95" s="92"/>
      <c r="RFP95" s="92"/>
      <c r="RFQ95" s="92"/>
      <c r="RFR95" s="92"/>
      <c r="RFS95" s="92"/>
      <c r="RFT95" s="92"/>
      <c r="RFU95" s="92"/>
      <c r="RFV95" s="92"/>
      <c r="RFW95" s="92"/>
      <c r="RFX95" s="92"/>
      <c r="RFY95" s="92"/>
      <c r="RFZ95" s="92"/>
      <c r="RGA95" s="92"/>
      <c r="RGB95" s="92"/>
      <c r="RGC95" s="92"/>
      <c r="RGD95" s="92"/>
      <c r="RGE95" s="92"/>
      <c r="RGF95" s="92"/>
      <c r="RGG95" s="92"/>
      <c r="RGH95" s="92"/>
      <c r="RGI95" s="92"/>
      <c r="RGJ95" s="92"/>
      <c r="RGK95" s="92"/>
      <c r="RGL95" s="92"/>
      <c r="RGM95" s="92"/>
      <c r="RGN95" s="92"/>
      <c r="RGO95" s="92"/>
      <c r="RGP95" s="92"/>
      <c r="RGQ95" s="92"/>
      <c r="RGR95" s="92"/>
      <c r="RGS95" s="92"/>
      <c r="RGT95" s="92"/>
      <c r="RGU95" s="92"/>
      <c r="RGV95" s="92"/>
      <c r="RGW95" s="92"/>
      <c r="RGX95" s="92"/>
      <c r="RGY95" s="92"/>
      <c r="RGZ95" s="92"/>
      <c r="RHA95" s="92"/>
      <c r="RHB95" s="92"/>
      <c r="RHC95" s="92"/>
      <c r="RHD95" s="92"/>
      <c r="RHE95" s="92"/>
      <c r="RHF95" s="92"/>
      <c r="RHG95" s="92"/>
      <c r="RHH95" s="92"/>
      <c r="RHI95" s="92"/>
      <c r="RHJ95" s="92"/>
      <c r="RHK95" s="92"/>
      <c r="RHL95" s="92"/>
      <c r="RHM95" s="92"/>
      <c r="RHN95" s="92"/>
      <c r="RHO95" s="92"/>
      <c r="RHP95" s="92"/>
      <c r="RHQ95" s="92"/>
      <c r="RHR95" s="92"/>
      <c r="RHS95" s="92"/>
      <c r="RHT95" s="92"/>
      <c r="RHU95" s="92"/>
      <c r="RHV95" s="92"/>
      <c r="RHW95" s="92"/>
      <c r="RHX95" s="92"/>
      <c r="RHY95" s="92"/>
      <c r="RHZ95" s="92"/>
      <c r="RIA95" s="92"/>
      <c r="RIB95" s="92"/>
      <c r="RIC95" s="92"/>
      <c r="RID95" s="92"/>
      <c r="RIE95" s="92"/>
      <c r="RIF95" s="92"/>
      <c r="RIG95" s="92"/>
      <c r="RIH95" s="92"/>
      <c r="RII95" s="92"/>
      <c r="RIJ95" s="92"/>
      <c r="RIK95" s="92"/>
      <c r="RIL95" s="92"/>
      <c r="RIM95" s="92"/>
      <c r="RIN95" s="92"/>
      <c r="RIO95" s="92"/>
      <c r="RIP95" s="92"/>
      <c r="RIQ95" s="92"/>
      <c r="RIR95" s="92"/>
      <c r="RIS95" s="92"/>
      <c r="RIT95" s="92"/>
      <c r="RIU95" s="92"/>
      <c r="RIV95" s="92"/>
      <c r="RIW95" s="92"/>
      <c r="RIX95" s="92"/>
      <c r="RIY95" s="92"/>
      <c r="RIZ95" s="92"/>
      <c r="RJA95" s="92"/>
      <c r="RJB95" s="92"/>
      <c r="RJC95" s="92"/>
      <c r="RJD95" s="92"/>
      <c r="RJE95" s="92"/>
      <c r="RJF95" s="92"/>
      <c r="RJG95" s="92"/>
      <c r="RJH95" s="92"/>
      <c r="RJI95" s="92"/>
      <c r="RJJ95" s="92"/>
      <c r="RJK95" s="92"/>
      <c r="RJL95" s="92"/>
      <c r="RJM95" s="92"/>
      <c r="RJN95" s="92"/>
      <c r="RJO95" s="92"/>
      <c r="RJP95" s="92"/>
      <c r="RJQ95" s="92"/>
      <c r="RJR95" s="92"/>
      <c r="RJS95" s="92"/>
      <c r="RJT95" s="92"/>
      <c r="RJU95" s="92"/>
      <c r="RJV95" s="92"/>
      <c r="RJW95" s="92"/>
      <c r="RJX95" s="92"/>
      <c r="RJY95" s="92"/>
      <c r="RJZ95" s="92"/>
      <c r="RKA95" s="92"/>
      <c r="RKB95" s="92"/>
      <c r="RKC95" s="92"/>
      <c r="RKD95" s="92"/>
      <c r="RKE95" s="92"/>
      <c r="RKF95" s="92"/>
      <c r="RKG95" s="92"/>
      <c r="RKH95" s="92"/>
      <c r="RKI95" s="92"/>
      <c r="RKJ95" s="92"/>
      <c r="RKK95" s="92"/>
      <c r="RKL95" s="92"/>
      <c r="RKM95" s="92"/>
      <c r="RKN95" s="92"/>
      <c r="RKO95" s="92"/>
      <c r="RKP95" s="92"/>
      <c r="RKQ95" s="92"/>
      <c r="RKR95" s="92"/>
      <c r="RKS95" s="92"/>
      <c r="RKT95" s="92"/>
      <c r="RKU95" s="92"/>
      <c r="RKV95" s="92"/>
      <c r="RKW95" s="92"/>
      <c r="RKX95" s="92"/>
      <c r="RKY95" s="92"/>
      <c r="RKZ95" s="92"/>
      <c r="RLA95" s="92"/>
      <c r="RLB95" s="92"/>
      <c r="RLC95" s="92"/>
      <c r="RLD95" s="92"/>
      <c r="RLE95" s="92"/>
      <c r="RLF95" s="92"/>
      <c r="RLG95" s="92"/>
      <c r="RLH95" s="92"/>
      <c r="RLI95" s="92"/>
      <c r="RLJ95" s="92"/>
      <c r="RLK95" s="92"/>
      <c r="RLL95" s="92"/>
      <c r="RLM95" s="92"/>
      <c r="RLN95" s="92"/>
      <c r="RLO95" s="92"/>
      <c r="RLP95" s="92"/>
      <c r="RLQ95" s="92"/>
      <c r="RLR95" s="92"/>
      <c r="RLS95" s="92"/>
      <c r="RLT95" s="92"/>
      <c r="RLU95" s="92"/>
      <c r="RLV95" s="92"/>
      <c r="RLW95" s="92"/>
      <c r="RLX95" s="92"/>
      <c r="RLY95" s="92"/>
      <c r="RLZ95" s="92"/>
      <c r="RMA95" s="92"/>
      <c r="RMB95" s="92"/>
      <c r="RMC95" s="92"/>
      <c r="RMD95" s="92"/>
      <c r="RME95" s="92"/>
      <c r="RMF95" s="92"/>
      <c r="RMG95" s="92"/>
      <c r="RMH95" s="92"/>
      <c r="RMI95" s="92"/>
      <c r="RMJ95" s="92"/>
      <c r="RMK95" s="92"/>
      <c r="RML95" s="92"/>
      <c r="RMM95" s="92"/>
      <c r="RMN95" s="92"/>
      <c r="RMO95" s="92"/>
      <c r="RMP95" s="92"/>
      <c r="RMQ95" s="92"/>
      <c r="RMR95" s="92"/>
      <c r="RMS95" s="92"/>
      <c r="RMT95" s="92"/>
      <c r="RMU95" s="92"/>
      <c r="RMV95" s="92"/>
      <c r="RMW95" s="92"/>
      <c r="RMX95" s="92"/>
      <c r="RMY95" s="92"/>
      <c r="RMZ95" s="92"/>
      <c r="RNA95" s="92"/>
      <c r="RNB95" s="92"/>
      <c r="RNC95" s="92"/>
      <c r="RND95" s="92"/>
      <c r="RNE95" s="92"/>
      <c r="RNF95" s="92"/>
      <c r="RNG95" s="92"/>
      <c r="RNH95" s="92"/>
      <c r="RNI95" s="92"/>
      <c r="RNJ95" s="92"/>
      <c r="RNK95" s="92"/>
      <c r="RNL95" s="92"/>
      <c r="RNM95" s="92"/>
      <c r="RNN95" s="92"/>
      <c r="RNO95" s="92"/>
      <c r="RNP95" s="92"/>
      <c r="RNQ95" s="92"/>
      <c r="RNR95" s="92"/>
      <c r="RNS95" s="92"/>
      <c r="RNT95" s="92"/>
      <c r="RNU95" s="92"/>
      <c r="RNV95" s="92"/>
      <c r="RNW95" s="92"/>
      <c r="RNX95" s="92"/>
      <c r="RNY95" s="92"/>
      <c r="RNZ95" s="92"/>
      <c r="ROA95" s="92"/>
      <c r="ROB95" s="92"/>
      <c r="ROC95" s="92"/>
      <c r="ROD95" s="92"/>
      <c r="ROE95" s="92"/>
      <c r="ROF95" s="92"/>
      <c r="ROG95" s="92"/>
      <c r="ROH95" s="92"/>
      <c r="ROI95" s="92"/>
      <c r="ROJ95" s="92"/>
      <c r="ROK95" s="92"/>
      <c r="ROL95" s="92"/>
      <c r="ROM95" s="92"/>
      <c r="RON95" s="92"/>
      <c r="ROO95" s="92"/>
      <c r="ROP95" s="92"/>
      <c r="ROQ95" s="92"/>
      <c r="ROR95" s="92"/>
      <c r="ROS95" s="92"/>
      <c r="ROT95" s="92"/>
      <c r="ROU95" s="92"/>
      <c r="ROV95" s="92"/>
      <c r="ROW95" s="92"/>
      <c r="ROX95" s="92"/>
      <c r="ROY95" s="92"/>
      <c r="ROZ95" s="92"/>
      <c r="RPA95" s="92"/>
      <c r="RPB95" s="92"/>
      <c r="RPC95" s="92"/>
      <c r="RPD95" s="92"/>
      <c r="RPE95" s="92"/>
      <c r="RPF95" s="92"/>
      <c r="RPG95" s="92"/>
      <c r="RPH95" s="92"/>
      <c r="RPI95" s="92"/>
      <c r="RPJ95" s="92"/>
      <c r="RPK95" s="92"/>
      <c r="RPL95" s="92"/>
      <c r="RPM95" s="92"/>
      <c r="RPN95" s="92"/>
      <c r="RPO95" s="92"/>
      <c r="RPP95" s="92"/>
      <c r="RPQ95" s="92"/>
      <c r="RPR95" s="92"/>
      <c r="RPS95" s="92"/>
      <c r="RPT95" s="92"/>
      <c r="RPU95" s="92"/>
      <c r="RPV95" s="92"/>
      <c r="RPW95" s="92"/>
      <c r="RPX95" s="92"/>
      <c r="RPY95" s="92"/>
      <c r="RPZ95" s="92"/>
      <c r="RQA95" s="92"/>
      <c r="RQB95" s="92"/>
      <c r="RQC95" s="92"/>
      <c r="RQD95" s="92"/>
      <c r="RQE95" s="92"/>
      <c r="RQF95" s="92"/>
      <c r="RQG95" s="92"/>
      <c r="RQH95" s="92"/>
      <c r="RQI95" s="92"/>
      <c r="RQJ95" s="92"/>
      <c r="RQK95" s="92"/>
      <c r="RQL95" s="92"/>
      <c r="RQM95" s="92"/>
      <c r="RQN95" s="92"/>
      <c r="RQO95" s="92"/>
      <c r="RQP95" s="92"/>
      <c r="RQQ95" s="92"/>
      <c r="RQR95" s="92"/>
      <c r="RQS95" s="92"/>
      <c r="RQT95" s="92"/>
      <c r="RQU95" s="92"/>
      <c r="RQV95" s="92"/>
      <c r="RQW95" s="92"/>
      <c r="RQX95" s="92"/>
      <c r="RQY95" s="92"/>
      <c r="RQZ95" s="92"/>
      <c r="RRA95" s="92"/>
      <c r="RRB95" s="92"/>
      <c r="RRC95" s="92"/>
      <c r="RRD95" s="92"/>
      <c r="RRE95" s="92"/>
      <c r="RRF95" s="92"/>
      <c r="RRG95" s="92"/>
      <c r="RRH95" s="92"/>
      <c r="RRI95" s="92"/>
      <c r="RRJ95" s="92"/>
      <c r="RRK95" s="92"/>
      <c r="RRL95" s="92"/>
      <c r="RRM95" s="92"/>
      <c r="RRN95" s="92"/>
      <c r="RRO95" s="92"/>
      <c r="RRP95" s="92"/>
      <c r="RRQ95" s="92"/>
      <c r="RRR95" s="92"/>
      <c r="RRS95" s="92"/>
      <c r="RRT95" s="92"/>
      <c r="RRU95" s="92"/>
      <c r="RRV95" s="92"/>
      <c r="RRW95" s="92"/>
      <c r="RRX95" s="92"/>
      <c r="RRY95" s="92"/>
      <c r="RRZ95" s="92"/>
      <c r="RSA95" s="92"/>
      <c r="RSB95" s="92"/>
      <c r="RSC95" s="92"/>
      <c r="RSD95" s="92"/>
      <c r="RSE95" s="92"/>
      <c r="RSF95" s="92"/>
      <c r="RSG95" s="92"/>
      <c r="RSH95" s="92"/>
      <c r="RSI95" s="92"/>
      <c r="RSJ95" s="92"/>
      <c r="RSK95" s="92"/>
      <c r="RSL95" s="92"/>
      <c r="RSM95" s="92"/>
      <c r="RSN95" s="92"/>
      <c r="RSO95" s="92"/>
      <c r="RSP95" s="92"/>
      <c r="RSQ95" s="92"/>
      <c r="RSR95" s="92"/>
      <c r="RSS95" s="92"/>
      <c r="RST95" s="92"/>
      <c r="RSU95" s="92"/>
      <c r="RSV95" s="92"/>
      <c r="RSW95" s="92"/>
      <c r="RSX95" s="92"/>
      <c r="RSY95" s="92"/>
      <c r="RSZ95" s="92"/>
      <c r="RTA95" s="92"/>
      <c r="RTB95" s="92"/>
      <c r="RTC95" s="92"/>
      <c r="RTD95" s="92"/>
      <c r="RTE95" s="92"/>
      <c r="RTF95" s="92"/>
      <c r="RTG95" s="92"/>
      <c r="RTH95" s="92"/>
      <c r="RTI95" s="92"/>
      <c r="RTJ95" s="92"/>
      <c r="RTK95" s="92"/>
      <c r="RTL95" s="92"/>
      <c r="RTM95" s="92"/>
      <c r="RTN95" s="92"/>
      <c r="RTO95" s="92"/>
      <c r="RTP95" s="92"/>
      <c r="RTQ95" s="92"/>
      <c r="RTR95" s="92"/>
      <c r="RTS95" s="92"/>
      <c r="RTT95" s="92"/>
      <c r="RTU95" s="92"/>
      <c r="RTV95" s="92"/>
      <c r="RTW95" s="92"/>
      <c r="RTX95" s="92"/>
      <c r="RTY95" s="92"/>
      <c r="RTZ95" s="92"/>
      <c r="RUA95" s="92"/>
      <c r="RUB95" s="92"/>
      <c r="RUC95" s="92"/>
      <c r="RUD95" s="92"/>
      <c r="RUE95" s="92"/>
      <c r="RUF95" s="92"/>
      <c r="RUG95" s="92"/>
      <c r="RUH95" s="92"/>
      <c r="RUI95" s="92"/>
      <c r="RUJ95" s="92"/>
      <c r="RUK95" s="92"/>
      <c r="RUL95" s="92"/>
      <c r="RUM95" s="92"/>
      <c r="RUN95" s="92"/>
      <c r="RUO95" s="92"/>
      <c r="RUP95" s="92"/>
      <c r="RUQ95" s="92"/>
      <c r="RUR95" s="92"/>
      <c r="RUS95" s="92"/>
      <c r="RUT95" s="92"/>
      <c r="RUU95" s="92"/>
      <c r="RUV95" s="92"/>
      <c r="RUW95" s="92"/>
      <c r="RUX95" s="92"/>
      <c r="RUY95" s="92"/>
      <c r="RUZ95" s="92"/>
      <c r="RVA95" s="92"/>
      <c r="RVB95" s="92"/>
      <c r="RVC95" s="92"/>
      <c r="RVD95" s="92"/>
      <c r="RVE95" s="92"/>
      <c r="RVF95" s="92"/>
      <c r="RVG95" s="92"/>
      <c r="RVH95" s="92"/>
      <c r="RVI95" s="92"/>
      <c r="RVJ95" s="92"/>
      <c r="RVK95" s="92"/>
      <c r="RVL95" s="92"/>
      <c r="RVM95" s="92"/>
      <c r="RVN95" s="92"/>
      <c r="RVO95" s="92"/>
      <c r="RVP95" s="92"/>
      <c r="RVQ95" s="92"/>
      <c r="RVR95" s="92"/>
      <c r="RVS95" s="92"/>
      <c r="RVT95" s="92"/>
      <c r="RVU95" s="92"/>
      <c r="RVV95" s="92"/>
      <c r="RVW95" s="92"/>
      <c r="RVX95" s="92"/>
      <c r="RVY95" s="92"/>
      <c r="RVZ95" s="92"/>
      <c r="RWA95" s="92"/>
      <c r="RWB95" s="92"/>
      <c r="RWC95" s="92"/>
      <c r="RWD95" s="92"/>
      <c r="RWE95" s="92"/>
      <c r="RWF95" s="92"/>
      <c r="RWG95" s="92"/>
      <c r="RWH95" s="92"/>
      <c r="RWI95" s="92"/>
      <c r="RWJ95" s="92"/>
      <c r="RWK95" s="92"/>
      <c r="RWL95" s="92"/>
      <c r="RWM95" s="92"/>
      <c r="RWN95" s="92"/>
      <c r="RWO95" s="92"/>
      <c r="RWP95" s="92"/>
      <c r="RWQ95" s="92"/>
      <c r="RWR95" s="92"/>
      <c r="RWS95" s="92"/>
      <c r="RWT95" s="92"/>
      <c r="RWU95" s="92"/>
      <c r="RWV95" s="92"/>
      <c r="RWW95" s="92"/>
      <c r="RWX95" s="92"/>
      <c r="RWY95" s="92"/>
      <c r="RWZ95" s="92"/>
      <c r="RXA95" s="92"/>
      <c r="RXB95" s="92"/>
      <c r="RXC95" s="92"/>
      <c r="RXD95" s="92"/>
      <c r="RXE95" s="92"/>
      <c r="RXF95" s="92"/>
      <c r="RXG95" s="92"/>
      <c r="RXH95" s="92"/>
      <c r="RXI95" s="92"/>
      <c r="RXJ95" s="92"/>
      <c r="RXK95" s="92"/>
      <c r="RXL95" s="92"/>
      <c r="RXM95" s="92"/>
      <c r="RXN95" s="92"/>
      <c r="RXO95" s="92"/>
      <c r="RXP95" s="92"/>
      <c r="RXQ95" s="92"/>
      <c r="RXR95" s="92"/>
      <c r="RXS95" s="92"/>
      <c r="RXT95" s="92"/>
      <c r="RXU95" s="92"/>
      <c r="RXV95" s="92"/>
      <c r="RXW95" s="92"/>
      <c r="RXX95" s="92"/>
      <c r="RXY95" s="92"/>
      <c r="RXZ95" s="92"/>
      <c r="RYA95" s="92"/>
      <c r="RYB95" s="92"/>
      <c r="RYC95" s="92"/>
      <c r="RYD95" s="92"/>
      <c r="RYE95" s="92"/>
      <c r="RYF95" s="92"/>
      <c r="RYG95" s="92"/>
      <c r="RYH95" s="92"/>
      <c r="RYI95" s="92"/>
      <c r="RYJ95" s="92"/>
      <c r="RYK95" s="92"/>
      <c r="RYL95" s="92"/>
      <c r="RYM95" s="92"/>
      <c r="RYN95" s="92"/>
      <c r="RYO95" s="92"/>
      <c r="RYP95" s="92"/>
      <c r="RYQ95" s="92"/>
      <c r="RYR95" s="92"/>
      <c r="RYS95" s="92"/>
      <c r="RYT95" s="92"/>
      <c r="RYU95" s="92"/>
      <c r="RYV95" s="92"/>
      <c r="RYW95" s="92"/>
      <c r="RYX95" s="92"/>
      <c r="RYY95" s="92"/>
      <c r="RYZ95" s="92"/>
      <c r="RZA95" s="92"/>
      <c r="RZB95" s="92"/>
      <c r="RZC95" s="92"/>
      <c r="RZD95" s="92"/>
      <c r="RZE95" s="92"/>
      <c r="RZF95" s="92"/>
      <c r="RZG95" s="92"/>
      <c r="RZH95" s="92"/>
      <c r="RZI95" s="92"/>
      <c r="RZJ95" s="92"/>
      <c r="RZK95" s="92"/>
      <c r="RZL95" s="92"/>
      <c r="RZM95" s="92"/>
      <c r="RZN95" s="92"/>
      <c r="RZO95" s="92"/>
      <c r="RZP95" s="92"/>
      <c r="RZQ95" s="92"/>
      <c r="RZR95" s="92"/>
      <c r="RZS95" s="92"/>
      <c r="RZT95" s="92"/>
      <c r="RZU95" s="92"/>
      <c r="RZV95" s="92"/>
      <c r="RZW95" s="92"/>
      <c r="RZX95" s="92"/>
      <c r="RZY95" s="92"/>
      <c r="RZZ95" s="92"/>
      <c r="SAA95" s="92"/>
      <c r="SAB95" s="92"/>
      <c r="SAC95" s="92"/>
      <c r="SAD95" s="92"/>
      <c r="SAE95" s="92"/>
      <c r="SAF95" s="92"/>
      <c r="SAG95" s="92"/>
      <c r="SAH95" s="92"/>
      <c r="SAI95" s="92"/>
      <c r="SAJ95" s="92"/>
      <c r="SAK95" s="92"/>
      <c r="SAL95" s="92"/>
      <c r="SAM95" s="92"/>
      <c r="SAN95" s="92"/>
      <c r="SAO95" s="92"/>
      <c r="SAP95" s="92"/>
      <c r="SAQ95" s="92"/>
      <c r="SAR95" s="92"/>
      <c r="SAS95" s="92"/>
      <c r="SAT95" s="92"/>
      <c r="SAU95" s="92"/>
      <c r="SAV95" s="92"/>
      <c r="SAW95" s="92"/>
      <c r="SAX95" s="92"/>
      <c r="SAY95" s="92"/>
      <c r="SAZ95" s="92"/>
      <c r="SBA95" s="92"/>
      <c r="SBB95" s="92"/>
      <c r="SBC95" s="92"/>
      <c r="SBD95" s="92"/>
      <c r="SBE95" s="92"/>
      <c r="SBF95" s="92"/>
      <c r="SBG95" s="92"/>
      <c r="SBH95" s="92"/>
      <c r="SBI95" s="92"/>
      <c r="SBJ95" s="92"/>
      <c r="SBK95" s="92"/>
      <c r="SBL95" s="92"/>
      <c r="SBM95" s="92"/>
      <c r="SBN95" s="92"/>
      <c r="SBO95" s="92"/>
      <c r="SBP95" s="92"/>
      <c r="SBQ95" s="92"/>
      <c r="SBR95" s="92"/>
      <c r="SBS95" s="92"/>
      <c r="SBT95" s="92"/>
      <c r="SBU95" s="92"/>
      <c r="SBV95" s="92"/>
      <c r="SBW95" s="92"/>
      <c r="SBX95" s="92"/>
      <c r="SBY95" s="92"/>
      <c r="SBZ95" s="92"/>
      <c r="SCA95" s="92"/>
      <c r="SCB95" s="92"/>
      <c r="SCC95" s="92"/>
      <c r="SCD95" s="92"/>
      <c r="SCE95" s="92"/>
      <c r="SCF95" s="92"/>
      <c r="SCG95" s="92"/>
      <c r="SCH95" s="92"/>
      <c r="SCI95" s="92"/>
      <c r="SCJ95" s="92"/>
      <c r="SCK95" s="92"/>
      <c r="SCL95" s="92"/>
      <c r="SCM95" s="92"/>
      <c r="SCN95" s="92"/>
      <c r="SCO95" s="92"/>
      <c r="SCP95" s="92"/>
      <c r="SCQ95" s="92"/>
      <c r="SCR95" s="92"/>
      <c r="SCS95" s="92"/>
      <c r="SCT95" s="92"/>
      <c r="SCU95" s="92"/>
      <c r="SCV95" s="92"/>
      <c r="SCW95" s="92"/>
      <c r="SCX95" s="92"/>
      <c r="SCY95" s="92"/>
      <c r="SCZ95" s="92"/>
      <c r="SDA95" s="92"/>
      <c r="SDB95" s="92"/>
      <c r="SDC95" s="92"/>
      <c r="SDD95" s="92"/>
      <c r="SDE95" s="92"/>
      <c r="SDF95" s="92"/>
      <c r="SDG95" s="92"/>
      <c r="SDH95" s="92"/>
      <c r="SDI95" s="92"/>
      <c r="SDJ95" s="92"/>
      <c r="SDK95" s="92"/>
      <c r="SDL95" s="92"/>
      <c r="SDM95" s="92"/>
      <c r="SDN95" s="92"/>
      <c r="SDO95" s="92"/>
      <c r="SDP95" s="92"/>
      <c r="SDQ95" s="92"/>
      <c r="SDR95" s="92"/>
      <c r="SDS95" s="92"/>
      <c r="SDT95" s="92"/>
      <c r="SDU95" s="92"/>
      <c r="SDV95" s="92"/>
      <c r="SDW95" s="92"/>
      <c r="SDX95" s="92"/>
      <c r="SDY95" s="92"/>
      <c r="SDZ95" s="92"/>
      <c r="SEA95" s="92"/>
      <c r="SEB95" s="92"/>
      <c r="SEC95" s="92"/>
      <c r="SED95" s="92"/>
      <c r="SEE95" s="92"/>
      <c r="SEF95" s="92"/>
      <c r="SEG95" s="92"/>
      <c r="SEH95" s="92"/>
      <c r="SEI95" s="92"/>
      <c r="SEJ95" s="92"/>
      <c r="SEK95" s="92"/>
      <c r="SEL95" s="92"/>
      <c r="SEM95" s="92"/>
      <c r="SEN95" s="92"/>
      <c r="SEO95" s="92"/>
      <c r="SEP95" s="92"/>
      <c r="SEQ95" s="92"/>
      <c r="SER95" s="92"/>
      <c r="SES95" s="92"/>
      <c r="SET95" s="92"/>
      <c r="SEU95" s="92"/>
      <c r="SEV95" s="92"/>
      <c r="SEW95" s="92"/>
      <c r="SEX95" s="92"/>
      <c r="SEY95" s="92"/>
      <c r="SEZ95" s="92"/>
      <c r="SFA95" s="92"/>
      <c r="SFB95" s="92"/>
      <c r="SFC95" s="92"/>
      <c r="SFD95" s="92"/>
      <c r="SFE95" s="92"/>
      <c r="SFF95" s="92"/>
      <c r="SFG95" s="92"/>
      <c r="SFH95" s="92"/>
      <c r="SFI95" s="92"/>
      <c r="SFJ95" s="92"/>
      <c r="SFK95" s="92"/>
      <c r="SFL95" s="92"/>
      <c r="SFM95" s="92"/>
      <c r="SFN95" s="92"/>
      <c r="SFO95" s="92"/>
      <c r="SFP95" s="92"/>
      <c r="SFQ95" s="92"/>
      <c r="SFR95" s="92"/>
      <c r="SFS95" s="92"/>
      <c r="SFT95" s="92"/>
      <c r="SFU95" s="92"/>
      <c r="SFV95" s="92"/>
      <c r="SFW95" s="92"/>
      <c r="SFX95" s="92"/>
      <c r="SFY95" s="92"/>
      <c r="SFZ95" s="92"/>
      <c r="SGA95" s="92"/>
      <c r="SGB95" s="92"/>
      <c r="SGC95" s="92"/>
      <c r="SGD95" s="92"/>
      <c r="SGE95" s="92"/>
      <c r="SGF95" s="92"/>
      <c r="SGG95" s="92"/>
      <c r="SGH95" s="92"/>
      <c r="SGI95" s="92"/>
      <c r="SGJ95" s="92"/>
      <c r="SGK95" s="92"/>
      <c r="SGL95" s="92"/>
      <c r="SGM95" s="92"/>
      <c r="SGN95" s="92"/>
      <c r="SGO95" s="92"/>
      <c r="SGP95" s="92"/>
      <c r="SGQ95" s="92"/>
      <c r="SGR95" s="92"/>
      <c r="SGS95" s="92"/>
      <c r="SGT95" s="92"/>
      <c r="SGU95" s="92"/>
      <c r="SGV95" s="92"/>
      <c r="SGW95" s="92"/>
      <c r="SGX95" s="92"/>
      <c r="SGY95" s="92"/>
      <c r="SGZ95" s="92"/>
      <c r="SHA95" s="92"/>
      <c r="SHB95" s="92"/>
      <c r="SHC95" s="92"/>
      <c r="SHD95" s="92"/>
      <c r="SHE95" s="92"/>
      <c r="SHF95" s="92"/>
      <c r="SHG95" s="92"/>
      <c r="SHH95" s="92"/>
      <c r="SHI95" s="92"/>
      <c r="SHJ95" s="92"/>
      <c r="SHK95" s="92"/>
      <c r="SHL95" s="92"/>
      <c r="SHM95" s="92"/>
      <c r="SHN95" s="92"/>
      <c r="SHO95" s="92"/>
      <c r="SHP95" s="92"/>
      <c r="SHQ95" s="92"/>
      <c r="SHR95" s="92"/>
      <c r="SHS95" s="92"/>
      <c r="SHT95" s="92"/>
      <c r="SHU95" s="92"/>
      <c r="SHV95" s="92"/>
      <c r="SHW95" s="92"/>
      <c r="SHX95" s="92"/>
      <c r="SHY95" s="92"/>
      <c r="SHZ95" s="92"/>
      <c r="SIA95" s="92"/>
      <c r="SIB95" s="92"/>
      <c r="SIC95" s="92"/>
      <c r="SID95" s="92"/>
      <c r="SIE95" s="92"/>
      <c r="SIF95" s="92"/>
      <c r="SIG95" s="92"/>
      <c r="SIH95" s="92"/>
      <c r="SII95" s="92"/>
      <c r="SIJ95" s="92"/>
      <c r="SIK95" s="92"/>
      <c r="SIL95" s="92"/>
      <c r="SIM95" s="92"/>
      <c r="SIN95" s="92"/>
      <c r="SIO95" s="92"/>
      <c r="SIP95" s="92"/>
      <c r="SIQ95" s="92"/>
      <c r="SIR95" s="92"/>
      <c r="SIS95" s="92"/>
      <c r="SIT95" s="92"/>
      <c r="SIU95" s="92"/>
      <c r="SIV95" s="92"/>
      <c r="SIW95" s="92"/>
      <c r="SIX95" s="92"/>
      <c r="SIY95" s="92"/>
      <c r="SIZ95" s="92"/>
      <c r="SJA95" s="92"/>
      <c r="SJB95" s="92"/>
      <c r="SJC95" s="92"/>
      <c r="SJD95" s="92"/>
      <c r="SJE95" s="92"/>
      <c r="SJF95" s="92"/>
      <c r="SJG95" s="92"/>
      <c r="SJH95" s="92"/>
      <c r="SJI95" s="92"/>
      <c r="SJJ95" s="92"/>
      <c r="SJK95" s="92"/>
      <c r="SJL95" s="92"/>
      <c r="SJM95" s="92"/>
      <c r="SJN95" s="92"/>
      <c r="SJO95" s="92"/>
      <c r="SJP95" s="92"/>
      <c r="SJQ95" s="92"/>
      <c r="SJR95" s="92"/>
      <c r="SJS95" s="92"/>
      <c r="SJT95" s="92"/>
      <c r="SJU95" s="92"/>
      <c r="SJV95" s="92"/>
      <c r="SJW95" s="92"/>
      <c r="SJX95" s="92"/>
      <c r="SJY95" s="92"/>
      <c r="SJZ95" s="92"/>
      <c r="SKA95" s="92"/>
      <c r="SKB95" s="92"/>
      <c r="SKC95" s="92"/>
      <c r="SKD95" s="92"/>
      <c r="SKE95" s="92"/>
      <c r="SKF95" s="92"/>
      <c r="SKG95" s="92"/>
      <c r="SKH95" s="92"/>
      <c r="SKI95" s="92"/>
      <c r="SKJ95" s="92"/>
      <c r="SKK95" s="92"/>
      <c r="SKL95" s="92"/>
      <c r="SKM95" s="92"/>
      <c r="SKN95" s="92"/>
      <c r="SKO95" s="92"/>
      <c r="SKP95" s="92"/>
      <c r="SKQ95" s="92"/>
      <c r="SKR95" s="92"/>
      <c r="SKS95" s="92"/>
      <c r="SKT95" s="92"/>
      <c r="SKU95" s="92"/>
      <c r="SKV95" s="92"/>
      <c r="SKW95" s="92"/>
      <c r="SKX95" s="92"/>
      <c r="SKY95" s="92"/>
      <c r="SKZ95" s="92"/>
      <c r="SLA95" s="92"/>
      <c r="SLB95" s="92"/>
      <c r="SLC95" s="92"/>
      <c r="SLD95" s="92"/>
      <c r="SLE95" s="92"/>
      <c r="SLF95" s="92"/>
      <c r="SLG95" s="92"/>
      <c r="SLH95" s="92"/>
      <c r="SLI95" s="92"/>
      <c r="SLJ95" s="92"/>
      <c r="SLK95" s="92"/>
      <c r="SLL95" s="92"/>
      <c r="SLM95" s="92"/>
      <c r="SLN95" s="92"/>
      <c r="SLO95" s="92"/>
      <c r="SLP95" s="92"/>
      <c r="SLQ95" s="92"/>
      <c r="SLR95" s="92"/>
      <c r="SLS95" s="92"/>
      <c r="SLT95" s="92"/>
      <c r="SLU95" s="92"/>
      <c r="SLV95" s="92"/>
      <c r="SLW95" s="92"/>
      <c r="SLX95" s="92"/>
      <c r="SLY95" s="92"/>
      <c r="SLZ95" s="92"/>
      <c r="SMA95" s="92"/>
      <c r="SMB95" s="92"/>
      <c r="SMC95" s="92"/>
      <c r="SMD95" s="92"/>
      <c r="SME95" s="92"/>
      <c r="SMF95" s="92"/>
      <c r="SMG95" s="92"/>
      <c r="SMH95" s="92"/>
      <c r="SMI95" s="92"/>
      <c r="SMJ95" s="92"/>
      <c r="SMK95" s="92"/>
      <c r="SML95" s="92"/>
      <c r="SMM95" s="92"/>
      <c r="SMN95" s="92"/>
      <c r="SMO95" s="92"/>
      <c r="SMP95" s="92"/>
      <c r="SMQ95" s="92"/>
      <c r="SMR95" s="92"/>
      <c r="SMS95" s="92"/>
      <c r="SMT95" s="92"/>
      <c r="SMU95" s="92"/>
      <c r="SMV95" s="92"/>
      <c r="SMW95" s="92"/>
      <c r="SMX95" s="92"/>
      <c r="SMY95" s="92"/>
      <c r="SMZ95" s="92"/>
      <c r="SNA95" s="92"/>
      <c r="SNB95" s="92"/>
      <c r="SNC95" s="92"/>
      <c r="SND95" s="92"/>
      <c r="SNE95" s="92"/>
      <c r="SNF95" s="92"/>
      <c r="SNG95" s="92"/>
      <c r="SNH95" s="92"/>
      <c r="SNI95" s="92"/>
      <c r="SNJ95" s="92"/>
      <c r="SNK95" s="92"/>
      <c r="SNL95" s="92"/>
      <c r="SNM95" s="92"/>
      <c r="SNN95" s="92"/>
      <c r="SNO95" s="92"/>
      <c r="SNP95" s="92"/>
      <c r="SNQ95" s="92"/>
      <c r="SNR95" s="92"/>
      <c r="SNS95" s="92"/>
      <c r="SNT95" s="92"/>
      <c r="SNU95" s="92"/>
      <c r="SNV95" s="92"/>
      <c r="SNW95" s="92"/>
      <c r="SNX95" s="92"/>
      <c r="SNY95" s="92"/>
      <c r="SNZ95" s="92"/>
      <c r="SOA95" s="92"/>
      <c r="SOB95" s="92"/>
      <c r="SOC95" s="92"/>
      <c r="SOD95" s="92"/>
      <c r="SOE95" s="92"/>
      <c r="SOF95" s="92"/>
      <c r="SOG95" s="92"/>
      <c r="SOH95" s="92"/>
      <c r="SOI95" s="92"/>
      <c r="SOJ95" s="92"/>
      <c r="SOK95" s="92"/>
      <c r="SOL95" s="92"/>
      <c r="SOM95" s="92"/>
      <c r="SON95" s="92"/>
      <c r="SOO95" s="92"/>
      <c r="SOP95" s="92"/>
      <c r="SOQ95" s="92"/>
      <c r="SOR95" s="92"/>
      <c r="SOS95" s="92"/>
      <c r="SOT95" s="92"/>
      <c r="SOU95" s="92"/>
      <c r="SOV95" s="92"/>
      <c r="SOW95" s="92"/>
      <c r="SOX95" s="92"/>
      <c r="SOY95" s="92"/>
      <c r="SOZ95" s="92"/>
      <c r="SPA95" s="92"/>
      <c r="SPB95" s="92"/>
      <c r="SPC95" s="92"/>
      <c r="SPD95" s="92"/>
      <c r="SPE95" s="92"/>
      <c r="SPF95" s="92"/>
      <c r="SPG95" s="92"/>
      <c r="SPH95" s="92"/>
      <c r="SPI95" s="92"/>
      <c r="SPJ95" s="92"/>
      <c r="SPK95" s="92"/>
      <c r="SPL95" s="92"/>
      <c r="SPM95" s="92"/>
      <c r="SPN95" s="92"/>
      <c r="SPO95" s="92"/>
      <c r="SPP95" s="92"/>
      <c r="SPQ95" s="92"/>
      <c r="SPR95" s="92"/>
      <c r="SPS95" s="92"/>
      <c r="SPT95" s="92"/>
      <c r="SPU95" s="92"/>
      <c r="SPV95" s="92"/>
      <c r="SPW95" s="92"/>
      <c r="SPX95" s="92"/>
      <c r="SPY95" s="92"/>
      <c r="SPZ95" s="92"/>
      <c r="SQA95" s="92"/>
      <c r="SQB95" s="92"/>
      <c r="SQC95" s="92"/>
      <c r="SQD95" s="92"/>
      <c r="SQE95" s="92"/>
      <c r="SQF95" s="92"/>
      <c r="SQG95" s="92"/>
      <c r="SQH95" s="92"/>
      <c r="SQI95" s="92"/>
      <c r="SQJ95" s="92"/>
      <c r="SQK95" s="92"/>
      <c r="SQL95" s="92"/>
      <c r="SQM95" s="92"/>
      <c r="SQN95" s="92"/>
      <c r="SQO95" s="92"/>
      <c r="SQP95" s="92"/>
      <c r="SQQ95" s="92"/>
      <c r="SQR95" s="92"/>
      <c r="SQS95" s="92"/>
      <c r="SQT95" s="92"/>
      <c r="SQU95" s="92"/>
      <c r="SQV95" s="92"/>
      <c r="SQW95" s="92"/>
      <c r="SQX95" s="92"/>
      <c r="SQY95" s="92"/>
      <c r="SQZ95" s="92"/>
      <c r="SRA95" s="92"/>
      <c r="SRB95" s="92"/>
      <c r="SRC95" s="92"/>
      <c r="SRD95" s="92"/>
      <c r="SRE95" s="92"/>
      <c r="SRF95" s="92"/>
      <c r="SRG95" s="92"/>
      <c r="SRH95" s="92"/>
      <c r="SRI95" s="92"/>
      <c r="SRJ95" s="92"/>
      <c r="SRK95" s="92"/>
      <c r="SRL95" s="92"/>
      <c r="SRM95" s="92"/>
      <c r="SRN95" s="92"/>
      <c r="SRO95" s="92"/>
      <c r="SRP95" s="92"/>
      <c r="SRQ95" s="92"/>
      <c r="SRR95" s="92"/>
      <c r="SRS95" s="92"/>
      <c r="SRT95" s="92"/>
      <c r="SRU95" s="92"/>
      <c r="SRV95" s="92"/>
      <c r="SRW95" s="92"/>
      <c r="SRX95" s="92"/>
      <c r="SRY95" s="92"/>
      <c r="SRZ95" s="92"/>
      <c r="SSA95" s="92"/>
      <c r="SSB95" s="92"/>
      <c r="SSC95" s="92"/>
      <c r="SSD95" s="92"/>
      <c r="SSE95" s="92"/>
      <c r="SSF95" s="92"/>
      <c r="SSG95" s="92"/>
      <c r="SSH95" s="92"/>
      <c r="SSI95" s="92"/>
      <c r="SSJ95" s="92"/>
      <c r="SSK95" s="92"/>
      <c r="SSL95" s="92"/>
      <c r="SSM95" s="92"/>
      <c r="SSN95" s="92"/>
      <c r="SSO95" s="92"/>
      <c r="SSP95" s="92"/>
      <c r="SSQ95" s="92"/>
      <c r="SSR95" s="92"/>
      <c r="SSS95" s="92"/>
      <c r="SST95" s="92"/>
      <c r="SSU95" s="92"/>
      <c r="SSV95" s="92"/>
      <c r="SSW95" s="92"/>
      <c r="SSX95" s="92"/>
      <c r="SSY95" s="92"/>
      <c r="SSZ95" s="92"/>
      <c r="STA95" s="92"/>
      <c r="STB95" s="92"/>
      <c r="STC95" s="92"/>
      <c r="STD95" s="92"/>
      <c r="STE95" s="92"/>
      <c r="STF95" s="92"/>
      <c r="STG95" s="92"/>
      <c r="STH95" s="92"/>
      <c r="STI95" s="92"/>
      <c r="STJ95" s="92"/>
      <c r="STK95" s="92"/>
      <c r="STL95" s="92"/>
      <c r="STM95" s="92"/>
      <c r="STN95" s="92"/>
      <c r="STO95" s="92"/>
      <c r="STP95" s="92"/>
      <c r="STQ95" s="92"/>
      <c r="STR95" s="92"/>
      <c r="STS95" s="92"/>
      <c r="STT95" s="92"/>
      <c r="STU95" s="92"/>
      <c r="STV95" s="92"/>
      <c r="STW95" s="92"/>
      <c r="STX95" s="92"/>
      <c r="STY95" s="92"/>
      <c r="STZ95" s="92"/>
      <c r="SUA95" s="92"/>
      <c r="SUB95" s="92"/>
      <c r="SUC95" s="92"/>
      <c r="SUD95" s="92"/>
      <c r="SUE95" s="92"/>
      <c r="SUF95" s="92"/>
      <c r="SUG95" s="92"/>
      <c r="SUH95" s="92"/>
      <c r="SUI95" s="92"/>
      <c r="SUJ95" s="92"/>
      <c r="SUK95" s="92"/>
      <c r="SUL95" s="92"/>
      <c r="SUM95" s="92"/>
      <c r="SUN95" s="92"/>
      <c r="SUO95" s="92"/>
      <c r="SUP95" s="92"/>
      <c r="SUQ95" s="92"/>
      <c r="SUR95" s="92"/>
      <c r="SUS95" s="92"/>
      <c r="SUT95" s="92"/>
      <c r="SUU95" s="92"/>
      <c r="SUV95" s="92"/>
      <c r="SUW95" s="92"/>
      <c r="SUX95" s="92"/>
      <c r="SUY95" s="92"/>
      <c r="SUZ95" s="92"/>
      <c r="SVA95" s="92"/>
      <c r="SVB95" s="92"/>
      <c r="SVC95" s="92"/>
      <c r="SVD95" s="92"/>
      <c r="SVE95" s="92"/>
      <c r="SVF95" s="92"/>
      <c r="SVG95" s="92"/>
      <c r="SVH95" s="92"/>
      <c r="SVI95" s="92"/>
      <c r="SVJ95" s="92"/>
      <c r="SVK95" s="92"/>
      <c r="SVL95" s="92"/>
      <c r="SVM95" s="92"/>
      <c r="SVN95" s="92"/>
      <c r="SVO95" s="92"/>
      <c r="SVP95" s="92"/>
      <c r="SVQ95" s="92"/>
      <c r="SVR95" s="92"/>
      <c r="SVS95" s="92"/>
      <c r="SVT95" s="92"/>
      <c r="SVU95" s="92"/>
      <c r="SVV95" s="92"/>
      <c r="SVW95" s="92"/>
      <c r="SVX95" s="92"/>
      <c r="SVY95" s="92"/>
      <c r="SVZ95" s="92"/>
      <c r="SWA95" s="92"/>
      <c r="SWB95" s="92"/>
      <c r="SWC95" s="92"/>
      <c r="SWD95" s="92"/>
      <c r="SWE95" s="92"/>
      <c r="SWF95" s="92"/>
      <c r="SWG95" s="92"/>
      <c r="SWH95" s="92"/>
      <c r="SWI95" s="92"/>
      <c r="SWJ95" s="92"/>
      <c r="SWK95" s="92"/>
      <c r="SWL95" s="92"/>
      <c r="SWM95" s="92"/>
      <c r="SWN95" s="92"/>
      <c r="SWO95" s="92"/>
      <c r="SWP95" s="92"/>
      <c r="SWQ95" s="92"/>
      <c r="SWR95" s="92"/>
      <c r="SWS95" s="92"/>
      <c r="SWT95" s="92"/>
      <c r="SWU95" s="92"/>
      <c r="SWV95" s="92"/>
      <c r="SWW95" s="92"/>
      <c r="SWX95" s="92"/>
      <c r="SWY95" s="92"/>
      <c r="SWZ95" s="92"/>
      <c r="SXA95" s="92"/>
      <c r="SXB95" s="92"/>
      <c r="SXC95" s="92"/>
      <c r="SXD95" s="92"/>
      <c r="SXE95" s="92"/>
      <c r="SXF95" s="92"/>
      <c r="SXG95" s="92"/>
      <c r="SXH95" s="92"/>
      <c r="SXI95" s="92"/>
      <c r="SXJ95" s="92"/>
      <c r="SXK95" s="92"/>
      <c r="SXL95" s="92"/>
      <c r="SXM95" s="92"/>
      <c r="SXN95" s="92"/>
      <c r="SXO95" s="92"/>
      <c r="SXP95" s="92"/>
      <c r="SXQ95" s="92"/>
      <c r="SXR95" s="92"/>
      <c r="SXS95" s="92"/>
      <c r="SXT95" s="92"/>
      <c r="SXU95" s="92"/>
      <c r="SXV95" s="92"/>
      <c r="SXW95" s="92"/>
      <c r="SXX95" s="92"/>
      <c r="SXY95" s="92"/>
      <c r="SXZ95" s="92"/>
      <c r="SYA95" s="92"/>
      <c r="SYB95" s="92"/>
      <c r="SYC95" s="92"/>
      <c r="SYD95" s="92"/>
      <c r="SYE95" s="92"/>
      <c r="SYF95" s="92"/>
      <c r="SYG95" s="92"/>
      <c r="SYH95" s="92"/>
      <c r="SYI95" s="92"/>
      <c r="SYJ95" s="92"/>
      <c r="SYK95" s="92"/>
      <c r="SYL95" s="92"/>
      <c r="SYM95" s="92"/>
      <c r="SYN95" s="92"/>
      <c r="SYO95" s="92"/>
      <c r="SYP95" s="92"/>
      <c r="SYQ95" s="92"/>
      <c r="SYR95" s="92"/>
      <c r="SYS95" s="92"/>
      <c r="SYT95" s="92"/>
      <c r="SYU95" s="92"/>
      <c r="SYV95" s="92"/>
      <c r="SYW95" s="92"/>
      <c r="SYX95" s="92"/>
      <c r="SYY95" s="92"/>
      <c r="SYZ95" s="92"/>
      <c r="SZA95" s="92"/>
      <c r="SZB95" s="92"/>
      <c r="SZC95" s="92"/>
      <c r="SZD95" s="92"/>
      <c r="SZE95" s="92"/>
      <c r="SZF95" s="92"/>
      <c r="SZG95" s="92"/>
      <c r="SZH95" s="92"/>
      <c r="SZI95" s="92"/>
      <c r="SZJ95" s="92"/>
      <c r="SZK95" s="92"/>
      <c r="SZL95" s="92"/>
      <c r="SZM95" s="92"/>
      <c r="SZN95" s="92"/>
      <c r="SZO95" s="92"/>
      <c r="SZP95" s="92"/>
      <c r="SZQ95" s="92"/>
      <c r="SZR95" s="92"/>
      <c r="SZS95" s="92"/>
      <c r="SZT95" s="92"/>
      <c r="SZU95" s="92"/>
      <c r="SZV95" s="92"/>
      <c r="SZW95" s="92"/>
      <c r="SZX95" s="92"/>
      <c r="SZY95" s="92"/>
      <c r="SZZ95" s="92"/>
      <c r="TAA95" s="92"/>
      <c r="TAB95" s="92"/>
      <c r="TAC95" s="92"/>
      <c r="TAD95" s="92"/>
      <c r="TAE95" s="92"/>
      <c r="TAF95" s="92"/>
      <c r="TAG95" s="92"/>
      <c r="TAH95" s="92"/>
      <c r="TAI95" s="92"/>
      <c r="TAJ95" s="92"/>
      <c r="TAK95" s="92"/>
      <c r="TAL95" s="92"/>
      <c r="TAM95" s="92"/>
      <c r="TAN95" s="92"/>
      <c r="TAO95" s="92"/>
      <c r="TAP95" s="92"/>
      <c r="TAQ95" s="92"/>
      <c r="TAR95" s="92"/>
      <c r="TAS95" s="92"/>
      <c r="TAT95" s="92"/>
      <c r="TAU95" s="92"/>
      <c r="TAV95" s="92"/>
      <c r="TAW95" s="92"/>
      <c r="TAX95" s="92"/>
      <c r="TAY95" s="92"/>
      <c r="TAZ95" s="92"/>
      <c r="TBA95" s="92"/>
      <c r="TBB95" s="92"/>
      <c r="TBC95" s="92"/>
      <c r="TBD95" s="92"/>
      <c r="TBE95" s="92"/>
      <c r="TBF95" s="92"/>
      <c r="TBG95" s="92"/>
      <c r="TBH95" s="92"/>
      <c r="TBI95" s="92"/>
      <c r="TBJ95" s="92"/>
      <c r="TBK95" s="92"/>
      <c r="TBL95" s="92"/>
      <c r="TBM95" s="92"/>
      <c r="TBN95" s="92"/>
      <c r="TBO95" s="92"/>
      <c r="TBP95" s="92"/>
      <c r="TBQ95" s="92"/>
      <c r="TBR95" s="92"/>
      <c r="TBS95" s="92"/>
      <c r="TBT95" s="92"/>
      <c r="TBU95" s="92"/>
      <c r="TBV95" s="92"/>
      <c r="TBW95" s="92"/>
      <c r="TBX95" s="92"/>
      <c r="TBY95" s="92"/>
      <c r="TBZ95" s="92"/>
      <c r="TCA95" s="92"/>
      <c r="TCB95" s="92"/>
      <c r="TCC95" s="92"/>
      <c r="TCD95" s="92"/>
      <c r="TCE95" s="92"/>
      <c r="TCF95" s="92"/>
      <c r="TCG95" s="92"/>
      <c r="TCH95" s="92"/>
      <c r="TCI95" s="92"/>
      <c r="TCJ95" s="92"/>
      <c r="TCK95" s="92"/>
      <c r="TCL95" s="92"/>
      <c r="TCM95" s="92"/>
      <c r="TCN95" s="92"/>
      <c r="TCO95" s="92"/>
      <c r="TCP95" s="92"/>
      <c r="TCQ95" s="92"/>
      <c r="TCR95" s="92"/>
      <c r="TCS95" s="92"/>
      <c r="TCT95" s="92"/>
      <c r="TCU95" s="92"/>
      <c r="TCV95" s="92"/>
      <c r="TCW95" s="92"/>
      <c r="TCX95" s="92"/>
      <c r="TCY95" s="92"/>
      <c r="TCZ95" s="92"/>
      <c r="TDA95" s="92"/>
      <c r="TDB95" s="92"/>
      <c r="TDC95" s="92"/>
      <c r="TDD95" s="92"/>
      <c r="TDE95" s="92"/>
      <c r="TDF95" s="92"/>
      <c r="TDG95" s="92"/>
      <c r="TDH95" s="92"/>
      <c r="TDI95" s="92"/>
      <c r="TDJ95" s="92"/>
      <c r="TDK95" s="92"/>
      <c r="TDL95" s="92"/>
      <c r="TDM95" s="92"/>
      <c r="TDN95" s="92"/>
      <c r="TDO95" s="92"/>
      <c r="TDP95" s="92"/>
      <c r="TDQ95" s="92"/>
      <c r="TDR95" s="92"/>
      <c r="TDS95" s="92"/>
      <c r="TDT95" s="92"/>
      <c r="TDU95" s="92"/>
      <c r="TDV95" s="92"/>
      <c r="TDW95" s="92"/>
      <c r="TDX95" s="92"/>
      <c r="TDY95" s="92"/>
      <c r="TDZ95" s="92"/>
      <c r="TEA95" s="92"/>
      <c r="TEB95" s="92"/>
      <c r="TEC95" s="92"/>
      <c r="TED95" s="92"/>
      <c r="TEE95" s="92"/>
      <c r="TEF95" s="92"/>
      <c r="TEG95" s="92"/>
      <c r="TEH95" s="92"/>
      <c r="TEI95" s="92"/>
      <c r="TEJ95" s="92"/>
      <c r="TEK95" s="92"/>
      <c r="TEL95" s="92"/>
      <c r="TEM95" s="92"/>
      <c r="TEN95" s="92"/>
      <c r="TEO95" s="92"/>
      <c r="TEP95" s="92"/>
      <c r="TEQ95" s="92"/>
      <c r="TER95" s="92"/>
      <c r="TES95" s="92"/>
      <c r="TET95" s="92"/>
      <c r="TEU95" s="92"/>
      <c r="TEV95" s="92"/>
      <c r="TEW95" s="92"/>
      <c r="TEX95" s="92"/>
      <c r="TEY95" s="92"/>
      <c r="TEZ95" s="92"/>
      <c r="TFA95" s="92"/>
      <c r="TFB95" s="92"/>
      <c r="TFC95" s="92"/>
      <c r="TFD95" s="92"/>
      <c r="TFE95" s="92"/>
      <c r="TFF95" s="92"/>
      <c r="TFG95" s="92"/>
      <c r="TFH95" s="92"/>
      <c r="TFI95" s="92"/>
      <c r="TFJ95" s="92"/>
      <c r="TFK95" s="92"/>
      <c r="TFL95" s="92"/>
      <c r="TFM95" s="92"/>
      <c r="TFN95" s="92"/>
      <c r="TFO95" s="92"/>
      <c r="TFP95" s="92"/>
      <c r="TFQ95" s="92"/>
      <c r="TFR95" s="92"/>
      <c r="TFS95" s="92"/>
      <c r="TFT95" s="92"/>
      <c r="TFU95" s="92"/>
      <c r="TFV95" s="92"/>
      <c r="TFW95" s="92"/>
      <c r="TFX95" s="92"/>
      <c r="TFY95" s="92"/>
      <c r="TFZ95" s="92"/>
      <c r="TGA95" s="92"/>
      <c r="TGB95" s="92"/>
      <c r="TGC95" s="92"/>
      <c r="TGD95" s="92"/>
      <c r="TGE95" s="92"/>
      <c r="TGF95" s="92"/>
      <c r="TGG95" s="92"/>
      <c r="TGH95" s="92"/>
      <c r="TGI95" s="92"/>
      <c r="TGJ95" s="92"/>
      <c r="TGK95" s="92"/>
      <c r="TGL95" s="92"/>
      <c r="TGM95" s="92"/>
      <c r="TGN95" s="92"/>
      <c r="TGO95" s="92"/>
      <c r="TGP95" s="92"/>
      <c r="TGQ95" s="92"/>
      <c r="TGR95" s="92"/>
      <c r="TGS95" s="92"/>
      <c r="TGT95" s="92"/>
      <c r="TGU95" s="92"/>
      <c r="TGV95" s="92"/>
      <c r="TGW95" s="92"/>
      <c r="TGX95" s="92"/>
      <c r="TGY95" s="92"/>
      <c r="TGZ95" s="92"/>
      <c r="THA95" s="92"/>
      <c r="THB95" s="92"/>
      <c r="THC95" s="92"/>
      <c r="THD95" s="92"/>
      <c r="THE95" s="92"/>
      <c r="THF95" s="92"/>
      <c r="THG95" s="92"/>
      <c r="THH95" s="92"/>
      <c r="THI95" s="92"/>
      <c r="THJ95" s="92"/>
      <c r="THK95" s="92"/>
      <c r="THL95" s="92"/>
      <c r="THM95" s="92"/>
      <c r="THN95" s="92"/>
      <c r="THO95" s="92"/>
      <c r="THP95" s="92"/>
      <c r="THQ95" s="92"/>
      <c r="THR95" s="92"/>
      <c r="THS95" s="92"/>
      <c r="THT95" s="92"/>
      <c r="THU95" s="92"/>
      <c r="THV95" s="92"/>
      <c r="THW95" s="92"/>
      <c r="THX95" s="92"/>
      <c r="THY95" s="92"/>
      <c r="THZ95" s="92"/>
      <c r="TIA95" s="92"/>
      <c r="TIB95" s="92"/>
      <c r="TIC95" s="92"/>
      <c r="TID95" s="92"/>
      <c r="TIE95" s="92"/>
      <c r="TIF95" s="92"/>
      <c r="TIG95" s="92"/>
      <c r="TIH95" s="92"/>
      <c r="TII95" s="92"/>
      <c r="TIJ95" s="92"/>
      <c r="TIK95" s="92"/>
      <c r="TIL95" s="92"/>
      <c r="TIM95" s="92"/>
      <c r="TIN95" s="92"/>
      <c r="TIO95" s="92"/>
      <c r="TIP95" s="92"/>
      <c r="TIQ95" s="92"/>
      <c r="TIR95" s="92"/>
      <c r="TIS95" s="92"/>
      <c r="TIT95" s="92"/>
      <c r="TIU95" s="92"/>
      <c r="TIV95" s="92"/>
      <c r="TIW95" s="92"/>
      <c r="TIX95" s="92"/>
      <c r="TIY95" s="92"/>
      <c r="TIZ95" s="92"/>
      <c r="TJA95" s="92"/>
      <c r="TJB95" s="92"/>
      <c r="TJC95" s="92"/>
      <c r="TJD95" s="92"/>
      <c r="TJE95" s="92"/>
      <c r="TJF95" s="92"/>
      <c r="TJG95" s="92"/>
      <c r="TJH95" s="92"/>
      <c r="TJI95" s="92"/>
      <c r="TJJ95" s="92"/>
      <c r="TJK95" s="92"/>
      <c r="TJL95" s="92"/>
      <c r="TJM95" s="92"/>
      <c r="TJN95" s="92"/>
      <c r="TJO95" s="92"/>
      <c r="TJP95" s="92"/>
      <c r="TJQ95" s="92"/>
      <c r="TJR95" s="92"/>
      <c r="TJS95" s="92"/>
      <c r="TJT95" s="92"/>
      <c r="TJU95" s="92"/>
      <c r="TJV95" s="92"/>
      <c r="TJW95" s="92"/>
      <c r="TJX95" s="92"/>
      <c r="TJY95" s="92"/>
      <c r="TJZ95" s="92"/>
      <c r="TKA95" s="92"/>
      <c r="TKB95" s="92"/>
      <c r="TKC95" s="92"/>
      <c r="TKD95" s="92"/>
      <c r="TKE95" s="92"/>
      <c r="TKF95" s="92"/>
      <c r="TKG95" s="92"/>
      <c r="TKH95" s="92"/>
      <c r="TKI95" s="92"/>
      <c r="TKJ95" s="92"/>
      <c r="TKK95" s="92"/>
      <c r="TKL95" s="92"/>
      <c r="TKM95" s="92"/>
      <c r="TKN95" s="92"/>
      <c r="TKO95" s="92"/>
      <c r="TKP95" s="92"/>
      <c r="TKQ95" s="92"/>
      <c r="TKR95" s="92"/>
      <c r="TKS95" s="92"/>
      <c r="TKT95" s="92"/>
      <c r="TKU95" s="92"/>
      <c r="TKV95" s="92"/>
      <c r="TKW95" s="92"/>
      <c r="TKX95" s="92"/>
      <c r="TKY95" s="92"/>
      <c r="TKZ95" s="92"/>
      <c r="TLA95" s="92"/>
      <c r="TLB95" s="92"/>
      <c r="TLC95" s="92"/>
      <c r="TLD95" s="92"/>
      <c r="TLE95" s="92"/>
      <c r="TLF95" s="92"/>
      <c r="TLG95" s="92"/>
      <c r="TLH95" s="92"/>
      <c r="TLI95" s="92"/>
      <c r="TLJ95" s="92"/>
      <c r="TLK95" s="92"/>
      <c r="TLL95" s="92"/>
      <c r="TLM95" s="92"/>
      <c r="TLN95" s="92"/>
      <c r="TLO95" s="92"/>
      <c r="TLP95" s="92"/>
      <c r="TLQ95" s="92"/>
      <c r="TLR95" s="92"/>
      <c r="TLS95" s="92"/>
      <c r="TLT95" s="92"/>
      <c r="TLU95" s="92"/>
      <c r="TLV95" s="92"/>
      <c r="TLW95" s="92"/>
      <c r="TLX95" s="92"/>
      <c r="TLY95" s="92"/>
      <c r="TLZ95" s="92"/>
      <c r="TMA95" s="92"/>
      <c r="TMB95" s="92"/>
      <c r="TMC95" s="92"/>
      <c r="TMD95" s="92"/>
      <c r="TME95" s="92"/>
      <c r="TMF95" s="92"/>
      <c r="TMG95" s="92"/>
      <c r="TMH95" s="92"/>
      <c r="TMI95" s="92"/>
      <c r="TMJ95" s="92"/>
      <c r="TMK95" s="92"/>
      <c r="TML95" s="92"/>
      <c r="TMM95" s="92"/>
      <c r="TMN95" s="92"/>
      <c r="TMO95" s="92"/>
      <c r="TMP95" s="92"/>
      <c r="TMQ95" s="92"/>
      <c r="TMR95" s="92"/>
      <c r="TMS95" s="92"/>
      <c r="TMT95" s="92"/>
      <c r="TMU95" s="92"/>
      <c r="TMV95" s="92"/>
      <c r="TMW95" s="92"/>
      <c r="TMX95" s="92"/>
      <c r="TMY95" s="92"/>
      <c r="TMZ95" s="92"/>
      <c r="TNA95" s="92"/>
      <c r="TNB95" s="92"/>
      <c r="TNC95" s="92"/>
      <c r="TND95" s="92"/>
      <c r="TNE95" s="92"/>
      <c r="TNF95" s="92"/>
      <c r="TNG95" s="92"/>
      <c r="TNH95" s="92"/>
      <c r="TNI95" s="92"/>
      <c r="TNJ95" s="92"/>
      <c r="TNK95" s="92"/>
      <c r="TNL95" s="92"/>
      <c r="TNM95" s="92"/>
      <c r="TNN95" s="92"/>
      <c r="TNO95" s="92"/>
      <c r="TNP95" s="92"/>
      <c r="TNQ95" s="92"/>
      <c r="TNR95" s="92"/>
      <c r="TNS95" s="92"/>
      <c r="TNT95" s="92"/>
      <c r="TNU95" s="92"/>
      <c r="TNV95" s="92"/>
      <c r="TNW95" s="92"/>
      <c r="TNX95" s="92"/>
      <c r="TNY95" s="92"/>
      <c r="TNZ95" s="92"/>
      <c r="TOA95" s="92"/>
      <c r="TOB95" s="92"/>
      <c r="TOC95" s="92"/>
      <c r="TOD95" s="92"/>
      <c r="TOE95" s="92"/>
      <c r="TOF95" s="92"/>
      <c r="TOG95" s="92"/>
      <c r="TOH95" s="92"/>
      <c r="TOI95" s="92"/>
      <c r="TOJ95" s="92"/>
      <c r="TOK95" s="92"/>
      <c r="TOL95" s="92"/>
      <c r="TOM95" s="92"/>
      <c r="TON95" s="92"/>
      <c r="TOO95" s="92"/>
      <c r="TOP95" s="92"/>
      <c r="TOQ95" s="92"/>
      <c r="TOR95" s="92"/>
      <c r="TOS95" s="92"/>
      <c r="TOT95" s="92"/>
      <c r="TOU95" s="92"/>
      <c r="TOV95" s="92"/>
      <c r="TOW95" s="92"/>
      <c r="TOX95" s="92"/>
      <c r="TOY95" s="92"/>
      <c r="TOZ95" s="92"/>
      <c r="TPA95" s="92"/>
      <c r="TPB95" s="92"/>
      <c r="TPC95" s="92"/>
      <c r="TPD95" s="92"/>
      <c r="TPE95" s="92"/>
      <c r="TPF95" s="92"/>
      <c r="TPG95" s="92"/>
      <c r="TPH95" s="92"/>
      <c r="TPI95" s="92"/>
      <c r="TPJ95" s="92"/>
      <c r="TPK95" s="92"/>
      <c r="TPL95" s="92"/>
      <c r="TPM95" s="92"/>
      <c r="TPN95" s="92"/>
      <c r="TPO95" s="92"/>
      <c r="TPP95" s="92"/>
      <c r="TPQ95" s="92"/>
      <c r="TPR95" s="92"/>
      <c r="TPS95" s="92"/>
      <c r="TPT95" s="92"/>
      <c r="TPU95" s="92"/>
      <c r="TPV95" s="92"/>
      <c r="TPW95" s="92"/>
      <c r="TPX95" s="92"/>
      <c r="TPY95" s="92"/>
      <c r="TPZ95" s="92"/>
      <c r="TQA95" s="92"/>
      <c r="TQB95" s="92"/>
      <c r="TQC95" s="92"/>
      <c r="TQD95" s="92"/>
      <c r="TQE95" s="92"/>
      <c r="TQF95" s="92"/>
      <c r="TQG95" s="92"/>
      <c r="TQH95" s="92"/>
      <c r="TQI95" s="92"/>
      <c r="TQJ95" s="92"/>
      <c r="TQK95" s="92"/>
      <c r="TQL95" s="92"/>
      <c r="TQM95" s="92"/>
      <c r="TQN95" s="92"/>
      <c r="TQO95" s="92"/>
      <c r="TQP95" s="92"/>
      <c r="TQQ95" s="92"/>
      <c r="TQR95" s="92"/>
      <c r="TQS95" s="92"/>
      <c r="TQT95" s="92"/>
      <c r="TQU95" s="92"/>
      <c r="TQV95" s="92"/>
      <c r="TQW95" s="92"/>
      <c r="TQX95" s="92"/>
      <c r="TQY95" s="92"/>
      <c r="TQZ95" s="92"/>
      <c r="TRA95" s="92"/>
      <c r="TRB95" s="92"/>
      <c r="TRC95" s="92"/>
      <c r="TRD95" s="92"/>
      <c r="TRE95" s="92"/>
      <c r="TRF95" s="92"/>
      <c r="TRG95" s="92"/>
      <c r="TRH95" s="92"/>
      <c r="TRI95" s="92"/>
      <c r="TRJ95" s="92"/>
      <c r="TRK95" s="92"/>
      <c r="TRL95" s="92"/>
      <c r="TRM95" s="92"/>
      <c r="TRN95" s="92"/>
      <c r="TRO95" s="92"/>
      <c r="TRP95" s="92"/>
      <c r="TRQ95" s="92"/>
      <c r="TRR95" s="92"/>
      <c r="TRS95" s="92"/>
      <c r="TRT95" s="92"/>
      <c r="TRU95" s="92"/>
      <c r="TRV95" s="92"/>
      <c r="TRW95" s="92"/>
      <c r="TRX95" s="92"/>
      <c r="TRY95" s="92"/>
      <c r="TRZ95" s="92"/>
      <c r="TSA95" s="92"/>
      <c r="TSB95" s="92"/>
      <c r="TSC95" s="92"/>
      <c r="TSD95" s="92"/>
      <c r="TSE95" s="92"/>
      <c r="TSF95" s="92"/>
      <c r="TSG95" s="92"/>
      <c r="TSH95" s="92"/>
      <c r="TSI95" s="92"/>
      <c r="TSJ95" s="92"/>
      <c r="TSK95" s="92"/>
      <c r="TSL95" s="92"/>
      <c r="TSM95" s="92"/>
      <c r="TSN95" s="92"/>
      <c r="TSO95" s="92"/>
      <c r="TSP95" s="92"/>
      <c r="TSQ95" s="92"/>
      <c r="TSR95" s="92"/>
      <c r="TSS95" s="92"/>
      <c r="TST95" s="92"/>
      <c r="TSU95" s="92"/>
      <c r="TSV95" s="92"/>
      <c r="TSW95" s="92"/>
      <c r="TSX95" s="92"/>
      <c r="TSY95" s="92"/>
      <c r="TSZ95" s="92"/>
      <c r="TTA95" s="92"/>
      <c r="TTB95" s="92"/>
      <c r="TTC95" s="92"/>
      <c r="TTD95" s="92"/>
      <c r="TTE95" s="92"/>
      <c r="TTF95" s="92"/>
      <c r="TTG95" s="92"/>
      <c r="TTH95" s="92"/>
      <c r="TTI95" s="92"/>
      <c r="TTJ95" s="92"/>
      <c r="TTK95" s="92"/>
      <c r="TTL95" s="92"/>
      <c r="TTM95" s="92"/>
      <c r="TTN95" s="92"/>
      <c r="TTO95" s="92"/>
      <c r="TTP95" s="92"/>
      <c r="TTQ95" s="92"/>
      <c r="TTR95" s="92"/>
      <c r="TTS95" s="92"/>
      <c r="TTT95" s="92"/>
      <c r="TTU95" s="92"/>
      <c r="TTV95" s="92"/>
      <c r="TTW95" s="92"/>
      <c r="TTX95" s="92"/>
      <c r="TTY95" s="92"/>
      <c r="TTZ95" s="92"/>
      <c r="TUA95" s="92"/>
      <c r="TUB95" s="92"/>
      <c r="TUC95" s="92"/>
      <c r="TUD95" s="92"/>
      <c r="TUE95" s="92"/>
      <c r="TUF95" s="92"/>
      <c r="TUG95" s="92"/>
      <c r="TUH95" s="92"/>
      <c r="TUI95" s="92"/>
      <c r="TUJ95" s="92"/>
      <c r="TUK95" s="92"/>
      <c r="TUL95" s="92"/>
      <c r="TUM95" s="92"/>
      <c r="TUN95" s="92"/>
      <c r="TUO95" s="92"/>
      <c r="TUP95" s="92"/>
      <c r="TUQ95" s="92"/>
      <c r="TUR95" s="92"/>
      <c r="TUS95" s="92"/>
      <c r="TUT95" s="92"/>
      <c r="TUU95" s="92"/>
      <c r="TUV95" s="92"/>
      <c r="TUW95" s="92"/>
      <c r="TUX95" s="92"/>
      <c r="TUY95" s="92"/>
      <c r="TUZ95" s="92"/>
      <c r="TVA95" s="92"/>
      <c r="TVB95" s="92"/>
      <c r="TVC95" s="92"/>
      <c r="TVD95" s="92"/>
      <c r="TVE95" s="92"/>
      <c r="TVF95" s="92"/>
      <c r="TVG95" s="92"/>
      <c r="TVH95" s="92"/>
      <c r="TVI95" s="92"/>
      <c r="TVJ95" s="92"/>
      <c r="TVK95" s="92"/>
      <c r="TVL95" s="92"/>
      <c r="TVM95" s="92"/>
      <c r="TVN95" s="92"/>
      <c r="TVO95" s="92"/>
      <c r="TVP95" s="92"/>
      <c r="TVQ95" s="92"/>
      <c r="TVR95" s="92"/>
      <c r="TVS95" s="92"/>
      <c r="TVT95" s="92"/>
      <c r="TVU95" s="92"/>
      <c r="TVV95" s="92"/>
      <c r="TVW95" s="92"/>
      <c r="TVX95" s="92"/>
      <c r="TVY95" s="92"/>
      <c r="TVZ95" s="92"/>
      <c r="TWA95" s="92"/>
      <c r="TWB95" s="92"/>
      <c r="TWC95" s="92"/>
      <c r="TWD95" s="92"/>
      <c r="TWE95" s="92"/>
      <c r="TWF95" s="92"/>
      <c r="TWG95" s="92"/>
      <c r="TWH95" s="92"/>
      <c r="TWI95" s="92"/>
      <c r="TWJ95" s="92"/>
      <c r="TWK95" s="92"/>
      <c r="TWL95" s="92"/>
      <c r="TWM95" s="92"/>
      <c r="TWN95" s="92"/>
      <c r="TWO95" s="92"/>
      <c r="TWP95" s="92"/>
      <c r="TWQ95" s="92"/>
      <c r="TWR95" s="92"/>
      <c r="TWS95" s="92"/>
      <c r="TWT95" s="92"/>
      <c r="TWU95" s="92"/>
      <c r="TWV95" s="92"/>
      <c r="TWW95" s="92"/>
      <c r="TWX95" s="92"/>
      <c r="TWY95" s="92"/>
      <c r="TWZ95" s="92"/>
      <c r="TXA95" s="92"/>
      <c r="TXB95" s="92"/>
      <c r="TXC95" s="92"/>
      <c r="TXD95" s="92"/>
      <c r="TXE95" s="92"/>
      <c r="TXF95" s="92"/>
      <c r="TXG95" s="92"/>
      <c r="TXH95" s="92"/>
      <c r="TXI95" s="92"/>
      <c r="TXJ95" s="92"/>
      <c r="TXK95" s="92"/>
      <c r="TXL95" s="92"/>
      <c r="TXM95" s="92"/>
      <c r="TXN95" s="92"/>
      <c r="TXO95" s="92"/>
      <c r="TXP95" s="92"/>
      <c r="TXQ95" s="92"/>
      <c r="TXR95" s="92"/>
      <c r="TXS95" s="92"/>
      <c r="TXT95" s="92"/>
      <c r="TXU95" s="92"/>
      <c r="TXV95" s="92"/>
      <c r="TXW95" s="92"/>
      <c r="TXX95" s="92"/>
      <c r="TXY95" s="92"/>
      <c r="TXZ95" s="92"/>
      <c r="TYA95" s="92"/>
      <c r="TYB95" s="92"/>
      <c r="TYC95" s="92"/>
      <c r="TYD95" s="92"/>
      <c r="TYE95" s="92"/>
      <c r="TYF95" s="92"/>
      <c r="TYG95" s="92"/>
      <c r="TYH95" s="92"/>
      <c r="TYI95" s="92"/>
      <c r="TYJ95" s="92"/>
      <c r="TYK95" s="92"/>
      <c r="TYL95" s="92"/>
      <c r="TYM95" s="92"/>
      <c r="TYN95" s="92"/>
      <c r="TYO95" s="92"/>
      <c r="TYP95" s="92"/>
      <c r="TYQ95" s="92"/>
      <c r="TYR95" s="92"/>
      <c r="TYS95" s="92"/>
      <c r="TYT95" s="92"/>
      <c r="TYU95" s="92"/>
      <c r="TYV95" s="92"/>
      <c r="TYW95" s="92"/>
      <c r="TYX95" s="92"/>
      <c r="TYY95" s="92"/>
      <c r="TYZ95" s="92"/>
      <c r="TZA95" s="92"/>
      <c r="TZB95" s="92"/>
      <c r="TZC95" s="92"/>
      <c r="TZD95" s="92"/>
      <c r="TZE95" s="92"/>
      <c r="TZF95" s="92"/>
      <c r="TZG95" s="92"/>
      <c r="TZH95" s="92"/>
      <c r="TZI95" s="92"/>
      <c r="TZJ95" s="92"/>
      <c r="TZK95" s="92"/>
      <c r="TZL95" s="92"/>
      <c r="TZM95" s="92"/>
      <c r="TZN95" s="92"/>
      <c r="TZO95" s="92"/>
      <c r="TZP95" s="92"/>
      <c r="TZQ95" s="92"/>
      <c r="TZR95" s="92"/>
      <c r="TZS95" s="92"/>
      <c r="TZT95" s="92"/>
      <c r="TZU95" s="92"/>
      <c r="TZV95" s="92"/>
      <c r="TZW95" s="92"/>
      <c r="TZX95" s="92"/>
      <c r="TZY95" s="92"/>
      <c r="TZZ95" s="92"/>
      <c r="UAA95" s="92"/>
      <c r="UAB95" s="92"/>
      <c r="UAC95" s="92"/>
      <c r="UAD95" s="92"/>
      <c r="UAE95" s="92"/>
      <c r="UAF95" s="92"/>
      <c r="UAG95" s="92"/>
      <c r="UAH95" s="92"/>
      <c r="UAI95" s="92"/>
      <c r="UAJ95" s="92"/>
      <c r="UAK95" s="92"/>
      <c r="UAL95" s="92"/>
      <c r="UAM95" s="92"/>
      <c r="UAN95" s="92"/>
      <c r="UAO95" s="92"/>
      <c r="UAP95" s="92"/>
      <c r="UAQ95" s="92"/>
      <c r="UAR95" s="92"/>
      <c r="UAS95" s="92"/>
      <c r="UAT95" s="92"/>
      <c r="UAU95" s="92"/>
      <c r="UAV95" s="92"/>
      <c r="UAW95" s="92"/>
      <c r="UAX95" s="92"/>
      <c r="UAY95" s="92"/>
      <c r="UAZ95" s="92"/>
      <c r="UBA95" s="92"/>
      <c r="UBB95" s="92"/>
      <c r="UBC95" s="92"/>
      <c r="UBD95" s="92"/>
      <c r="UBE95" s="92"/>
      <c r="UBF95" s="92"/>
      <c r="UBG95" s="92"/>
      <c r="UBH95" s="92"/>
      <c r="UBI95" s="92"/>
      <c r="UBJ95" s="92"/>
      <c r="UBK95" s="92"/>
      <c r="UBL95" s="92"/>
      <c r="UBM95" s="92"/>
      <c r="UBN95" s="92"/>
      <c r="UBO95" s="92"/>
      <c r="UBP95" s="92"/>
      <c r="UBQ95" s="92"/>
      <c r="UBR95" s="92"/>
      <c r="UBS95" s="92"/>
      <c r="UBT95" s="92"/>
      <c r="UBU95" s="92"/>
      <c r="UBV95" s="92"/>
      <c r="UBW95" s="92"/>
      <c r="UBX95" s="92"/>
      <c r="UBY95" s="92"/>
      <c r="UBZ95" s="92"/>
      <c r="UCA95" s="92"/>
      <c r="UCB95" s="92"/>
      <c r="UCC95" s="92"/>
      <c r="UCD95" s="92"/>
      <c r="UCE95" s="92"/>
      <c r="UCF95" s="92"/>
      <c r="UCG95" s="92"/>
      <c r="UCH95" s="92"/>
      <c r="UCI95" s="92"/>
      <c r="UCJ95" s="92"/>
      <c r="UCK95" s="92"/>
      <c r="UCL95" s="92"/>
      <c r="UCM95" s="92"/>
      <c r="UCN95" s="92"/>
      <c r="UCO95" s="92"/>
      <c r="UCP95" s="92"/>
      <c r="UCQ95" s="92"/>
      <c r="UCR95" s="92"/>
      <c r="UCS95" s="92"/>
      <c r="UCT95" s="92"/>
      <c r="UCU95" s="92"/>
      <c r="UCV95" s="92"/>
      <c r="UCW95" s="92"/>
      <c r="UCX95" s="92"/>
      <c r="UCY95" s="92"/>
      <c r="UCZ95" s="92"/>
      <c r="UDA95" s="92"/>
      <c r="UDB95" s="92"/>
      <c r="UDC95" s="92"/>
      <c r="UDD95" s="92"/>
      <c r="UDE95" s="92"/>
      <c r="UDF95" s="92"/>
      <c r="UDG95" s="92"/>
      <c r="UDH95" s="92"/>
      <c r="UDI95" s="92"/>
      <c r="UDJ95" s="92"/>
      <c r="UDK95" s="92"/>
      <c r="UDL95" s="92"/>
      <c r="UDM95" s="92"/>
      <c r="UDN95" s="92"/>
      <c r="UDO95" s="92"/>
      <c r="UDP95" s="92"/>
      <c r="UDQ95" s="92"/>
      <c r="UDR95" s="92"/>
      <c r="UDS95" s="92"/>
      <c r="UDT95" s="92"/>
      <c r="UDU95" s="92"/>
      <c r="UDV95" s="92"/>
      <c r="UDW95" s="92"/>
      <c r="UDX95" s="92"/>
      <c r="UDY95" s="92"/>
      <c r="UDZ95" s="92"/>
      <c r="UEA95" s="92"/>
      <c r="UEB95" s="92"/>
      <c r="UEC95" s="92"/>
      <c r="UED95" s="92"/>
      <c r="UEE95" s="92"/>
      <c r="UEF95" s="92"/>
      <c r="UEG95" s="92"/>
      <c r="UEH95" s="92"/>
      <c r="UEI95" s="92"/>
      <c r="UEJ95" s="92"/>
      <c r="UEK95" s="92"/>
      <c r="UEL95" s="92"/>
      <c r="UEM95" s="92"/>
      <c r="UEN95" s="92"/>
      <c r="UEO95" s="92"/>
      <c r="UEP95" s="92"/>
      <c r="UEQ95" s="92"/>
      <c r="UER95" s="92"/>
      <c r="UES95" s="92"/>
      <c r="UET95" s="92"/>
      <c r="UEU95" s="92"/>
      <c r="UEV95" s="92"/>
      <c r="UEW95" s="92"/>
      <c r="UEX95" s="92"/>
      <c r="UEY95" s="92"/>
      <c r="UEZ95" s="92"/>
      <c r="UFA95" s="92"/>
      <c r="UFB95" s="92"/>
      <c r="UFC95" s="92"/>
      <c r="UFD95" s="92"/>
      <c r="UFE95" s="92"/>
      <c r="UFF95" s="92"/>
      <c r="UFG95" s="92"/>
      <c r="UFH95" s="92"/>
      <c r="UFI95" s="92"/>
      <c r="UFJ95" s="92"/>
      <c r="UFK95" s="92"/>
      <c r="UFL95" s="92"/>
      <c r="UFM95" s="92"/>
      <c r="UFN95" s="92"/>
      <c r="UFO95" s="92"/>
      <c r="UFP95" s="92"/>
      <c r="UFQ95" s="92"/>
      <c r="UFR95" s="92"/>
      <c r="UFS95" s="92"/>
      <c r="UFT95" s="92"/>
      <c r="UFU95" s="92"/>
      <c r="UFV95" s="92"/>
      <c r="UFW95" s="92"/>
      <c r="UFX95" s="92"/>
      <c r="UFY95" s="92"/>
      <c r="UFZ95" s="92"/>
      <c r="UGA95" s="92"/>
      <c r="UGB95" s="92"/>
      <c r="UGC95" s="92"/>
      <c r="UGD95" s="92"/>
      <c r="UGE95" s="92"/>
      <c r="UGF95" s="92"/>
      <c r="UGG95" s="92"/>
      <c r="UGH95" s="92"/>
      <c r="UGI95" s="92"/>
      <c r="UGJ95" s="92"/>
      <c r="UGK95" s="92"/>
      <c r="UGL95" s="92"/>
      <c r="UGM95" s="92"/>
      <c r="UGN95" s="92"/>
      <c r="UGO95" s="92"/>
      <c r="UGP95" s="92"/>
      <c r="UGQ95" s="92"/>
      <c r="UGR95" s="92"/>
      <c r="UGS95" s="92"/>
      <c r="UGT95" s="92"/>
      <c r="UGU95" s="92"/>
      <c r="UGV95" s="92"/>
      <c r="UGW95" s="92"/>
      <c r="UGX95" s="92"/>
      <c r="UGY95" s="92"/>
      <c r="UGZ95" s="92"/>
      <c r="UHA95" s="92"/>
      <c r="UHB95" s="92"/>
      <c r="UHC95" s="92"/>
      <c r="UHD95" s="92"/>
      <c r="UHE95" s="92"/>
      <c r="UHF95" s="92"/>
      <c r="UHG95" s="92"/>
      <c r="UHH95" s="92"/>
      <c r="UHI95" s="92"/>
      <c r="UHJ95" s="92"/>
      <c r="UHK95" s="92"/>
      <c r="UHL95" s="92"/>
      <c r="UHM95" s="92"/>
      <c r="UHN95" s="92"/>
      <c r="UHO95" s="92"/>
      <c r="UHP95" s="92"/>
      <c r="UHQ95" s="92"/>
      <c r="UHR95" s="92"/>
      <c r="UHS95" s="92"/>
      <c r="UHT95" s="92"/>
      <c r="UHU95" s="92"/>
      <c r="UHV95" s="92"/>
      <c r="UHW95" s="92"/>
      <c r="UHX95" s="92"/>
      <c r="UHY95" s="92"/>
      <c r="UHZ95" s="92"/>
      <c r="UIA95" s="92"/>
      <c r="UIB95" s="92"/>
      <c r="UIC95" s="92"/>
      <c r="UID95" s="92"/>
      <c r="UIE95" s="92"/>
      <c r="UIF95" s="92"/>
      <c r="UIG95" s="92"/>
      <c r="UIH95" s="92"/>
      <c r="UII95" s="92"/>
      <c r="UIJ95" s="92"/>
      <c r="UIK95" s="92"/>
      <c r="UIL95" s="92"/>
      <c r="UIM95" s="92"/>
      <c r="UIN95" s="92"/>
      <c r="UIO95" s="92"/>
      <c r="UIP95" s="92"/>
      <c r="UIQ95" s="92"/>
      <c r="UIR95" s="92"/>
      <c r="UIS95" s="92"/>
      <c r="UIT95" s="92"/>
      <c r="UIU95" s="92"/>
      <c r="UIV95" s="92"/>
      <c r="UIW95" s="92"/>
      <c r="UIX95" s="92"/>
      <c r="UIY95" s="92"/>
      <c r="UIZ95" s="92"/>
      <c r="UJA95" s="92"/>
      <c r="UJB95" s="92"/>
      <c r="UJC95" s="92"/>
      <c r="UJD95" s="92"/>
      <c r="UJE95" s="92"/>
      <c r="UJF95" s="92"/>
      <c r="UJG95" s="92"/>
      <c r="UJH95" s="92"/>
      <c r="UJI95" s="92"/>
      <c r="UJJ95" s="92"/>
      <c r="UJK95" s="92"/>
      <c r="UJL95" s="92"/>
      <c r="UJM95" s="92"/>
      <c r="UJN95" s="92"/>
      <c r="UJO95" s="92"/>
      <c r="UJP95" s="92"/>
      <c r="UJQ95" s="92"/>
      <c r="UJR95" s="92"/>
      <c r="UJS95" s="92"/>
      <c r="UJT95" s="92"/>
      <c r="UJU95" s="92"/>
      <c r="UJV95" s="92"/>
      <c r="UJW95" s="92"/>
      <c r="UJX95" s="92"/>
      <c r="UJY95" s="92"/>
      <c r="UJZ95" s="92"/>
      <c r="UKA95" s="92"/>
      <c r="UKB95" s="92"/>
      <c r="UKC95" s="92"/>
      <c r="UKD95" s="92"/>
      <c r="UKE95" s="92"/>
      <c r="UKF95" s="92"/>
      <c r="UKG95" s="92"/>
      <c r="UKH95" s="92"/>
      <c r="UKI95" s="92"/>
      <c r="UKJ95" s="92"/>
      <c r="UKK95" s="92"/>
      <c r="UKL95" s="92"/>
      <c r="UKM95" s="92"/>
      <c r="UKN95" s="92"/>
      <c r="UKO95" s="92"/>
      <c r="UKP95" s="92"/>
      <c r="UKQ95" s="92"/>
      <c r="UKR95" s="92"/>
      <c r="UKS95" s="92"/>
      <c r="UKT95" s="92"/>
      <c r="UKU95" s="92"/>
      <c r="UKV95" s="92"/>
      <c r="UKW95" s="92"/>
      <c r="UKX95" s="92"/>
      <c r="UKY95" s="92"/>
      <c r="UKZ95" s="92"/>
      <c r="ULA95" s="92"/>
      <c r="ULB95" s="92"/>
      <c r="ULC95" s="92"/>
      <c r="ULD95" s="92"/>
      <c r="ULE95" s="92"/>
      <c r="ULF95" s="92"/>
      <c r="ULG95" s="92"/>
      <c r="ULH95" s="92"/>
      <c r="ULI95" s="92"/>
      <c r="ULJ95" s="92"/>
      <c r="ULK95" s="92"/>
      <c r="ULL95" s="92"/>
      <c r="ULM95" s="92"/>
      <c r="ULN95" s="92"/>
      <c r="ULO95" s="92"/>
      <c r="ULP95" s="92"/>
      <c r="ULQ95" s="92"/>
      <c r="ULR95" s="92"/>
      <c r="ULS95" s="92"/>
      <c r="ULT95" s="92"/>
      <c r="ULU95" s="92"/>
      <c r="ULV95" s="92"/>
      <c r="ULW95" s="92"/>
      <c r="ULX95" s="92"/>
      <c r="ULY95" s="92"/>
      <c r="ULZ95" s="92"/>
      <c r="UMA95" s="92"/>
      <c r="UMB95" s="92"/>
      <c r="UMC95" s="92"/>
      <c r="UMD95" s="92"/>
      <c r="UME95" s="92"/>
      <c r="UMF95" s="92"/>
      <c r="UMG95" s="92"/>
      <c r="UMH95" s="92"/>
      <c r="UMI95" s="92"/>
      <c r="UMJ95" s="92"/>
      <c r="UMK95" s="92"/>
      <c r="UML95" s="92"/>
      <c r="UMM95" s="92"/>
      <c r="UMN95" s="92"/>
      <c r="UMO95" s="92"/>
      <c r="UMP95" s="92"/>
      <c r="UMQ95" s="92"/>
      <c r="UMR95" s="92"/>
      <c r="UMS95" s="92"/>
      <c r="UMT95" s="92"/>
      <c r="UMU95" s="92"/>
      <c r="UMV95" s="92"/>
      <c r="UMW95" s="92"/>
      <c r="UMX95" s="92"/>
      <c r="UMY95" s="92"/>
      <c r="UMZ95" s="92"/>
      <c r="UNA95" s="92"/>
      <c r="UNB95" s="92"/>
      <c r="UNC95" s="92"/>
      <c r="UND95" s="92"/>
      <c r="UNE95" s="92"/>
      <c r="UNF95" s="92"/>
      <c r="UNG95" s="92"/>
      <c r="UNH95" s="92"/>
      <c r="UNI95" s="92"/>
      <c r="UNJ95" s="92"/>
      <c r="UNK95" s="92"/>
      <c r="UNL95" s="92"/>
      <c r="UNM95" s="92"/>
      <c r="UNN95" s="92"/>
      <c r="UNO95" s="92"/>
      <c r="UNP95" s="92"/>
      <c r="UNQ95" s="92"/>
      <c r="UNR95" s="92"/>
      <c r="UNS95" s="92"/>
      <c r="UNT95" s="92"/>
      <c r="UNU95" s="92"/>
      <c r="UNV95" s="92"/>
      <c r="UNW95" s="92"/>
      <c r="UNX95" s="92"/>
      <c r="UNY95" s="92"/>
      <c r="UNZ95" s="92"/>
      <c r="UOA95" s="92"/>
      <c r="UOB95" s="92"/>
      <c r="UOC95" s="92"/>
      <c r="UOD95" s="92"/>
      <c r="UOE95" s="92"/>
      <c r="UOF95" s="92"/>
      <c r="UOG95" s="92"/>
      <c r="UOH95" s="92"/>
      <c r="UOI95" s="92"/>
      <c r="UOJ95" s="92"/>
      <c r="UOK95" s="92"/>
      <c r="UOL95" s="92"/>
      <c r="UOM95" s="92"/>
      <c r="UON95" s="92"/>
      <c r="UOO95" s="92"/>
      <c r="UOP95" s="92"/>
      <c r="UOQ95" s="92"/>
      <c r="UOR95" s="92"/>
      <c r="UOS95" s="92"/>
      <c r="UOT95" s="92"/>
      <c r="UOU95" s="92"/>
      <c r="UOV95" s="92"/>
      <c r="UOW95" s="92"/>
      <c r="UOX95" s="92"/>
      <c r="UOY95" s="92"/>
      <c r="UOZ95" s="92"/>
      <c r="UPA95" s="92"/>
      <c r="UPB95" s="92"/>
      <c r="UPC95" s="92"/>
      <c r="UPD95" s="92"/>
      <c r="UPE95" s="92"/>
      <c r="UPF95" s="92"/>
      <c r="UPG95" s="92"/>
      <c r="UPH95" s="92"/>
      <c r="UPI95" s="92"/>
      <c r="UPJ95" s="92"/>
      <c r="UPK95" s="92"/>
      <c r="UPL95" s="92"/>
      <c r="UPM95" s="92"/>
      <c r="UPN95" s="92"/>
      <c r="UPO95" s="92"/>
      <c r="UPP95" s="92"/>
      <c r="UPQ95" s="92"/>
      <c r="UPR95" s="92"/>
      <c r="UPS95" s="92"/>
      <c r="UPT95" s="92"/>
      <c r="UPU95" s="92"/>
      <c r="UPV95" s="92"/>
      <c r="UPW95" s="92"/>
      <c r="UPX95" s="92"/>
      <c r="UPY95" s="92"/>
      <c r="UPZ95" s="92"/>
      <c r="UQA95" s="92"/>
      <c r="UQB95" s="92"/>
      <c r="UQC95" s="92"/>
      <c r="UQD95" s="92"/>
      <c r="UQE95" s="92"/>
      <c r="UQF95" s="92"/>
      <c r="UQG95" s="92"/>
      <c r="UQH95" s="92"/>
      <c r="UQI95" s="92"/>
      <c r="UQJ95" s="92"/>
      <c r="UQK95" s="92"/>
      <c r="UQL95" s="92"/>
      <c r="UQM95" s="92"/>
      <c r="UQN95" s="92"/>
      <c r="UQO95" s="92"/>
      <c r="UQP95" s="92"/>
      <c r="UQQ95" s="92"/>
      <c r="UQR95" s="92"/>
      <c r="UQS95" s="92"/>
      <c r="UQT95" s="92"/>
      <c r="UQU95" s="92"/>
      <c r="UQV95" s="92"/>
      <c r="UQW95" s="92"/>
      <c r="UQX95" s="92"/>
      <c r="UQY95" s="92"/>
      <c r="UQZ95" s="92"/>
      <c r="URA95" s="92"/>
      <c r="URB95" s="92"/>
      <c r="URC95" s="92"/>
      <c r="URD95" s="92"/>
      <c r="URE95" s="92"/>
      <c r="URF95" s="92"/>
      <c r="URG95" s="92"/>
      <c r="URH95" s="92"/>
      <c r="URI95" s="92"/>
      <c r="URJ95" s="92"/>
      <c r="URK95" s="92"/>
      <c r="URL95" s="92"/>
      <c r="URM95" s="92"/>
      <c r="URN95" s="92"/>
      <c r="URO95" s="92"/>
      <c r="URP95" s="92"/>
      <c r="URQ95" s="92"/>
      <c r="URR95" s="92"/>
      <c r="URS95" s="92"/>
      <c r="URT95" s="92"/>
      <c r="URU95" s="92"/>
      <c r="URV95" s="92"/>
      <c r="URW95" s="92"/>
      <c r="URX95" s="92"/>
      <c r="URY95" s="92"/>
      <c r="URZ95" s="92"/>
      <c r="USA95" s="92"/>
      <c r="USB95" s="92"/>
      <c r="USC95" s="92"/>
      <c r="USD95" s="92"/>
      <c r="USE95" s="92"/>
      <c r="USF95" s="92"/>
      <c r="USG95" s="92"/>
      <c r="USH95" s="92"/>
      <c r="USI95" s="92"/>
      <c r="USJ95" s="92"/>
      <c r="USK95" s="92"/>
      <c r="USL95" s="92"/>
      <c r="USM95" s="92"/>
      <c r="USN95" s="92"/>
      <c r="USO95" s="92"/>
      <c r="USP95" s="92"/>
      <c r="USQ95" s="92"/>
      <c r="USR95" s="92"/>
      <c r="USS95" s="92"/>
      <c r="UST95" s="92"/>
      <c r="USU95" s="92"/>
      <c r="USV95" s="92"/>
      <c r="USW95" s="92"/>
      <c r="USX95" s="92"/>
      <c r="USY95" s="92"/>
      <c r="USZ95" s="92"/>
      <c r="UTA95" s="92"/>
      <c r="UTB95" s="92"/>
      <c r="UTC95" s="92"/>
      <c r="UTD95" s="92"/>
      <c r="UTE95" s="92"/>
      <c r="UTF95" s="92"/>
      <c r="UTG95" s="92"/>
      <c r="UTH95" s="92"/>
      <c r="UTI95" s="92"/>
      <c r="UTJ95" s="92"/>
      <c r="UTK95" s="92"/>
      <c r="UTL95" s="92"/>
      <c r="UTM95" s="92"/>
      <c r="UTN95" s="92"/>
      <c r="UTO95" s="92"/>
      <c r="UTP95" s="92"/>
      <c r="UTQ95" s="92"/>
      <c r="UTR95" s="92"/>
      <c r="UTS95" s="92"/>
      <c r="UTT95" s="92"/>
      <c r="UTU95" s="92"/>
      <c r="UTV95" s="92"/>
      <c r="UTW95" s="92"/>
      <c r="UTX95" s="92"/>
      <c r="UTY95" s="92"/>
      <c r="UTZ95" s="92"/>
      <c r="UUA95" s="92"/>
      <c r="UUB95" s="92"/>
      <c r="UUC95" s="92"/>
      <c r="UUD95" s="92"/>
      <c r="UUE95" s="92"/>
      <c r="UUF95" s="92"/>
      <c r="UUG95" s="92"/>
      <c r="UUH95" s="92"/>
      <c r="UUI95" s="92"/>
      <c r="UUJ95" s="92"/>
      <c r="UUK95" s="92"/>
      <c r="UUL95" s="92"/>
      <c r="UUM95" s="92"/>
      <c r="UUN95" s="92"/>
      <c r="UUO95" s="92"/>
      <c r="UUP95" s="92"/>
      <c r="UUQ95" s="92"/>
      <c r="UUR95" s="92"/>
      <c r="UUS95" s="92"/>
      <c r="UUT95" s="92"/>
      <c r="UUU95" s="92"/>
      <c r="UUV95" s="92"/>
      <c r="UUW95" s="92"/>
      <c r="UUX95" s="92"/>
      <c r="UUY95" s="92"/>
      <c r="UUZ95" s="92"/>
      <c r="UVA95" s="92"/>
      <c r="UVB95" s="92"/>
      <c r="UVC95" s="92"/>
      <c r="UVD95" s="92"/>
      <c r="UVE95" s="92"/>
      <c r="UVF95" s="92"/>
      <c r="UVG95" s="92"/>
      <c r="UVH95" s="92"/>
      <c r="UVI95" s="92"/>
      <c r="UVJ95" s="92"/>
      <c r="UVK95" s="92"/>
      <c r="UVL95" s="92"/>
      <c r="UVM95" s="92"/>
      <c r="UVN95" s="92"/>
      <c r="UVO95" s="92"/>
      <c r="UVP95" s="92"/>
      <c r="UVQ95" s="92"/>
      <c r="UVR95" s="92"/>
      <c r="UVS95" s="92"/>
      <c r="UVT95" s="92"/>
      <c r="UVU95" s="92"/>
      <c r="UVV95" s="92"/>
      <c r="UVW95" s="92"/>
      <c r="UVX95" s="92"/>
      <c r="UVY95" s="92"/>
      <c r="UVZ95" s="92"/>
      <c r="UWA95" s="92"/>
      <c r="UWB95" s="92"/>
      <c r="UWC95" s="92"/>
      <c r="UWD95" s="92"/>
      <c r="UWE95" s="92"/>
      <c r="UWF95" s="92"/>
      <c r="UWG95" s="92"/>
      <c r="UWH95" s="92"/>
      <c r="UWI95" s="92"/>
      <c r="UWJ95" s="92"/>
      <c r="UWK95" s="92"/>
      <c r="UWL95" s="92"/>
      <c r="UWM95" s="92"/>
      <c r="UWN95" s="92"/>
      <c r="UWO95" s="92"/>
      <c r="UWP95" s="92"/>
      <c r="UWQ95" s="92"/>
      <c r="UWR95" s="92"/>
      <c r="UWS95" s="92"/>
      <c r="UWT95" s="92"/>
      <c r="UWU95" s="92"/>
      <c r="UWV95" s="92"/>
      <c r="UWW95" s="92"/>
      <c r="UWX95" s="92"/>
      <c r="UWY95" s="92"/>
      <c r="UWZ95" s="92"/>
      <c r="UXA95" s="92"/>
      <c r="UXB95" s="92"/>
      <c r="UXC95" s="92"/>
      <c r="UXD95" s="92"/>
      <c r="UXE95" s="92"/>
      <c r="UXF95" s="92"/>
      <c r="UXG95" s="92"/>
      <c r="UXH95" s="92"/>
      <c r="UXI95" s="92"/>
      <c r="UXJ95" s="92"/>
      <c r="UXK95" s="92"/>
      <c r="UXL95" s="92"/>
      <c r="UXM95" s="92"/>
      <c r="UXN95" s="92"/>
      <c r="UXO95" s="92"/>
      <c r="UXP95" s="92"/>
      <c r="UXQ95" s="92"/>
      <c r="UXR95" s="92"/>
      <c r="UXS95" s="92"/>
      <c r="UXT95" s="92"/>
      <c r="UXU95" s="92"/>
      <c r="UXV95" s="92"/>
      <c r="UXW95" s="92"/>
      <c r="UXX95" s="92"/>
      <c r="UXY95" s="92"/>
      <c r="UXZ95" s="92"/>
      <c r="UYA95" s="92"/>
      <c r="UYB95" s="92"/>
      <c r="UYC95" s="92"/>
      <c r="UYD95" s="92"/>
      <c r="UYE95" s="92"/>
      <c r="UYF95" s="92"/>
      <c r="UYG95" s="92"/>
      <c r="UYH95" s="92"/>
      <c r="UYI95" s="92"/>
      <c r="UYJ95" s="92"/>
      <c r="UYK95" s="92"/>
      <c r="UYL95" s="92"/>
      <c r="UYM95" s="92"/>
      <c r="UYN95" s="92"/>
      <c r="UYO95" s="92"/>
      <c r="UYP95" s="92"/>
      <c r="UYQ95" s="92"/>
      <c r="UYR95" s="92"/>
      <c r="UYS95" s="92"/>
      <c r="UYT95" s="92"/>
      <c r="UYU95" s="92"/>
      <c r="UYV95" s="92"/>
      <c r="UYW95" s="92"/>
      <c r="UYX95" s="92"/>
      <c r="UYY95" s="92"/>
      <c r="UYZ95" s="92"/>
      <c r="UZA95" s="92"/>
      <c r="UZB95" s="92"/>
      <c r="UZC95" s="92"/>
      <c r="UZD95" s="92"/>
      <c r="UZE95" s="92"/>
      <c r="UZF95" s="92"/>
      <c r="UZG95" s="92"/>
      <c r="UZH95" s="92"/>
      <c r="UZI95" s="92"/>
      <c r="UZJ95" s="92"/>
      <c r="UZK95" s="92"/>
      <c r="UZL95" s="92"/>
      <c r="UZM95" s="92"/>
      <c r="UZN95" s="92"/>
      <c r="UZO95" s="92"/>
      <c r="UZP95" s="92"/>
      <c r="UZQ95" s="92"/>
      <c r="UZR95" s="92"/>
      <c r="UZS95" s="92"/>
      <c r="UZT95" s="92"/>
      <c r="UZU95" s="92"/>
      <c r="UZV95" s="92"/>
      <c r="UZW95" s="92"/>
      <c r="UZX95" s="92"/>
      <c r="UZY95" s="92"/>
      <c r="UZZ95" s="92"/>
      <c r="VAA95" s="92"/>
      <c r="VAB95" s="92"/>
      <c r="VAC95" s="92"/>
      <c r="VAD95" s="92"/>
      <c r="VAE95" s="92"/>
      <c r="VAF95" s="92"/>
      <c r="VAG95" s="92"/>
      <c r="VAH95" s="92"/>
      <c r="VAI95" s="92"/>
      <c r="VAJ95" s="92"/>
      <c r="VAK95" s="92"/>
      <c r="VAL95" s="92"/>
      <c r="VAM95" s="92"/>
      <c r="VAN95" s="92"/>
      <c r="VAO95" s="92"/>
      <c r="VAP95" s="92"/>
      <c r="VAQ95" s="92"/>
      <c r="VAR95" s="92"/>
      <c r="VAS95" s="92"/>
      <c r="VAT95" s="92"/>
      <c r="VAU95" s="92"/>
      <c r="VAV95" s="92"/>
      <c r="VAW95" s="92"/>
      <c r="VAX95" s="92"/>
      <c r="VAY95" s="92"/>
      <c r="VAZ95" s="92"/>
      <c r="VBA95" s="92"/>
      <c r="VBB95" s="92"/>
      <c r="VBC95" s="92"/>
      <c r="VBD95" s="92"/>
      <c r="VBE95" s="92"/>
      <c r="VBF95" s="92"/>
      <c r="VBG95" s="92"/>
      <c r="VBH95" s="92"/>
      <c r="VBI95" s="92"/>
      <c r="VBJ95" s="92"/>
      <c r="VBK95" s="92"/>
      <c r="VBL95" s="92"/>
      <c r="VBM95" s="92"/>
      <c r="VBN95" s="92"/>
      <c r="VBO95" s="92"/>
      <c r="VBP95" s="92"/>
      <c r="VBQ95" s="92"/>
      <c r="VBR95" s="92"/>
      <c r="VBS95" s="92"/>
      <c r="VBT95" s="92"/>
      <c r="VBU95" s="92"/>
      <c r="VBV95" s="92"/>
      <c r="VBW95" s="92"/>
      <c r="VBX95" s="92"/>
      <c r="VBY95" s="92"/>
      <c r="VBZ95" s="92"/>
      <c r="VCA95" s="92"/>
      <c r="VCB95" s="92"/>
      <c r="VCC95" s="92"/>
      <c r="VCD95" s="92"/>
      <c r="VCE95" s="92"/>
      <c r="VCF95" s="92"/>
      <c r="VCG95" s="92"/>
      <c r="VCH95" s="92"/>
      <c r="VCI95" s="92"/>
      <c r="VCJ95" s="92"/>
      <c r="VCK95" s="92"/>
      <c r="VCL95" s="92"/>
      <c r="VCM95" s="92"/>
      <c r="VCN95" s="92"/>
      <c r="VCO95" s="92"/>
      <c r="VCP95" s="92"/>
      <c r="VCQ95" s="92"/>
      <c r="VCR95" s="92"/>
      <c r="VCS95" s="92"/>
      <c r="VCT95" s="92"/>
      <c r="VCU95" s="92"/>
      <c r="VCV95" s="92"/>
      <c r="VCW95" s="92"/>
      <c r="VCX95" s="92"/>
      <c r="VCY95" s="92"/>
      <c r="VCZ95" s="92"/>
      <c r="VDA95" s="92"/>
      <c r="VDB95" s="92"/>
      <c r="VDC95" s="92"/>
      <c r="VDD95" s="92"/>
      <c r="VDE95" s="92"/>
      <c r="VDF95" s="92"/>
      <c r="VDG95" s="92"/>
      <c r="VDH95" s="92"/>
      <c r="VDI95" s="92"/>
      <c r="VDJ95" s="92"/>
      <c r="VDK95" s="92"/>
      <c r="VDL95" s="92"/>
      <c r="VDM95" s="92"/>
      <c r="VDN95" s="92"/>
      <c r="VDO95" s="92"/>
      <c r="VDP95" s="92"/>
      <c r="VDQ95" s="92"/>
      <c r="VDR95" s="92"/>
      <c r="VDS95" s="92"/>
      <c r="VDT95" s="92"/>
      <c r="VDU95" s="92"/>
      <c r="VDV95" s="92"/>
      <c r="VDW95" s="92"/>
      <c r="VDX95" s="92"/>
      <c r="VDY95" s="92"/>
      <c r="VDZ95" s="92"/>
      <c r="VEA95" s="92"/>
      <c r="VEB95" s="92"/>
      <c r="VEC95" s="92"/>
      <c r="VED95" s="92"/>
      <c r="VEE95" s="92"/>
      <c r="VEF95" s="92"/>
      <c r="VEG95" s="92"/>
      <c r="VEH95" s="92"/>
      <c r="VEI95" s="92"/>
      <c r="VEJ95" s="92"/>
      <c r="VEK95" s="92"/>
      <c r="VEL95" s="92"/>
      <c r="VEM95" s="92"/>
      <c r="VEN95" s="92"/>
      <c r="VEO95" s="92"/>
      <c r="VEP95" s="92"/>
      <c r="VEQ95" s="92"/>
      <c r="VER95" s="92"/>
      <c r="VES95" s="92"/>
      <c r="VET95" s="92"/>
      <c r="VEU95" s="92"/>
      <c r="VEV95" s="92"/>
      <c r="VEW95" s="92"/>
      <c r="VEX95" s="92"/>
      <c r="VEY95" s="92"/>
      <c r="VEZ95" s="92"/>
      <c r="VFA95" s="92"/>
      <c r="VFB95" s="92"/>
      <c r="VFC95" s="92"/>
      <c r="VFD95" s="92"/>
      <c r="VFE95" s="92"/>
      <c r="VFF95" s="92"/>
      <c r="VFG95" s="92"/>
      <c r="VFH95" s="92"/>
      <c r="VFI95" s="92"/>
      <c r="VFJ95" s="92"/>
      <c r="VFK95" s="92"/>
      <c r="VFL95" s="92"/>
      <c r="VFM95" s="92"/>
      <c r="VFN95" s="92"/>
      <c r="VFO95" s="92"/>
      <c r="VFP95" s="92"/>
      <c r="VFQ95" s="92"/>
      <c r="VFR95" s="92"/>
      <c r="VFS95" s="92"/>
      <c r="VFT95" s="92"/>
      <c r="VFU95" s="92"/>
      <c r="VFV95" s="92"/>
      <c r="VFW95" s="92"/>
      <c r="VFX95" s="92"/>
      <c r="VFY95" s="92"/>
      <c r="VFZ95" s="92"/>
      <c r="VGA95" s="92"/>
      <c r="VGB95" s="92"/>
      <c r="VGC95" s="92"/>
      <c r="VGD95" s="92"/>
      <c r="VGE95" s="92"/>
      <c r="VGF95" s="92"/>
      <c r="VGG95" s="92"/>
      <c r="VGH95" s="92"/>
      <c r="VGI95" s="92"/>
      <c r="VGJ95" s="92"/>
      <c r="VGK95" s="92"/>
      <c r="VGL95" s="92"/>
      <c r="VGM95" s="92"/>
      <c r="VGN95" s="92"/>
      <c r="VGO95" s="92"/>
      <c r="VGP95" s="92"/>
      <c r="VGQ95" s="92"/>
      <c r="VGR95" s="92"/>
      <c r="VGS95" s="92"/>
      <c r="VGT95" s="92"/>
      <c r="VGU95" s="92"/>
      <c r="VGV95" s="92"/>
      <c r="VGW95" s="92"/>
      <c r="VGX95" s="92"/>
      <c r="VGY95" s="92"/>
      <c r="VGZ95" s="92"/>
      <c r="VHA95" s="92"/>
      <c r="VHB95" s="92"/>
      <c r="VHC95" s="92"/>
      <c r="VHD95" s="92"/>
      <c r="VHE95" s="92"/>
      <c r="VHF95" s="92"/>
      <c r="VHG95" s="92"/>
      <c r="VHH95" s="92"/>
      <c r="VHI95" s="92"/>
      <c r="VHJ95" s="92"/>
      <c r="VHK95" s="92"/>
      <c r="VHL95" s="92"/>
      <c r="VHM95" s="92"/>
      <c r="VHN95" s="92"/>
      <c r="VHO95" s="92"/>
      <c r="VHP95" s="92"/>
      <c r="VHQ95" s="92"/>
      <c r="VHR95" s="92"/>
      <c r="VHS95" s="92"/>
      <c r="VHT95" s="92"/>
      <c r="VHU95" s="92"/>
      <c r="VHV95" s="92"/>
      <c r="VHW95" s="92"/>
      <c r="VHX95" s="92"/>
      <c r="VHY95" s="92"/>
      <c r="VHZ95" s="92"/>
      <c r="VIA95" s="92"/>
      <c r="VIB95" s="92"/>
      <c r="VIC95" s="92"/>
      <c r="VID95" s="92"/>
      <c r="VIE95" s="92"/>
      <c r="VIF95" s="92"/>
      <c r="VIG95" s="92"/>
      <c r="VIH95" s="92"/>
      <c r="VII95" s="92"/>
      <c r="VIJ95" s="92"/>
      <c r="VIK95" s="92"/>
      <c r="VIL95" s="92"/>
      <c r="VIM95" s="92"/>
      <c r="VIN95" s="92"/>
      <c r="VIO95" s="92"/>
      <c r="VIP95" s="92"/>
      <c r="VIQ95" s="92"/>
      <c r="VIR95" s="92"/>
      <c r="VIS95" s="92"/>
      <c r="VIT95" s="92"/>
      <c r="VIU95" s="92"/>
      <c r="VIV95" s="92"/>
      <c r="VIW95" s="92"/>
      <c r="VIX95" s="92"/>
      <c r="VIY95" s="92"/>
      <c r="VIZ95" s="92"/>
      <c r="VJA95" s="92"/>
      <c r="VJB95" s="92"/>
      <c r="VJC95" s="92"/>
      <c r="VJD95" s="92"/>
      <c r="VJE95" s="92"/>
      <c r="VJF95" s="92"/>
      <c r="VJG95" s="92"/>
      <c r="VJH95" s="92"/>
      <c r="VJI95" s="92"/>
      <c r="VJJ95" s="92"/>
      <c r="VJK95" s="92"/>
      <c r="VJL95" s="92"/>
      <c r="VJM95" s="92"/>
      <c r="VJN95" s="92"/>
      <c r="VJO95" s="92"/>
      <c r="VJP95" s="92"/>
      <c r="VJQ95" s="92"/>
      <c r="VJR95" s="92"/>
      <c r="VJS95" s="92"/>
      <c r="VJT95" s="92"/>
      <c r="VJU95" s="92"/>
      <c r="VJV95" s="92"/>
      <c r="VJW95" s="92"/>
      <c r="VJX95" s="92"/>
      <c r="VJY95" s="92"/>
      <c r="VJZ95" s="92"/>
      <c r="VKA95" s="92"/>
      <c r="VKB95" s="92"/>
      <c r="VKC95" s="92"/>
      <c r="VKD95" s="92"/>
      <c r="VKE95" s="92"/>
      <c r="VKF95" s="92"/>
      <c r="VKG95" s="92"/>
      <c r="VKH95" s="92"/>
      <c r="VKI95" s="92"/>
      <c r="VKJ95" s="92"/>
      <c r="VKK95" s="92"/>
      <c r="VKL95" s="92"/>
      <c r="VKM95" s="92"/>
      <c r="VKN95" s="92"/>
      <c r="VKO95" s="92"/>
      <c r="VKP95" s="92"/>
      <c r="VKQ95" s="92"/>
      <c r="VKR95" s="92"/>
      <c r="VKS95" s="92"/>
      <c r="VKT95" s="92"/>
      <c r="VKU95" s="92"/>
      <c r="VKV95" s="92"/>
      <c r="VKW95" s="92"/>
      <c r="VKX95" s="92"/>
      <c r="VKY95" s="92"/>
      <c r="VKZ95" s="92"/>
      <c r="VLA95" s="92"/>
      <c r="VLB95" s="92"/>
      <c r="VLC95" s="92"/>
      <c r="VLD95" s="92"/>
      <c r="VLE95" s="92"/>
      <c r="VLF95" s="92"/>
      <c r="VLG95" s="92"/>
      <c r="VLH95" s="92"/>
      <c r="VLI95" s="92"/>
      <c r="VLJ95" s="92"/>
      <c r="VLK95" s="92"/>
      <c r="VLL95" s="92"/>
      <c r="VLM95" s="92"/>
      <c r="VLN95" s="92"/>
      <c r="VLO95" s="92"/>
      <c r="VLP95" s="92"/>
      <c r="VLQ95" s="92"/>
      <c r="VLR95" s="92"/>
      <c r="VLS95" s="92"/>
      <c r="VLT95" s="92"/>
      <c r="VLU95" s="92"/>
      <c r="VLV95" s="92"/>
      <c r="VLW95" s="92"/>
      <c r="VLX95" s="92"/>
      <c r="VLY95" s="92"/>
      <c r="VLZ95" s="92"/>
      <c r="VMA95" s="92"/>
      <c r="VMB95" s="92"/>
      <c r="VMC95" s="92"/>
      <c r="VMD95" s="92"/>
      <c r="VME95" s="92"/>
      <c r="VMF95" s="92"/>
      <c r="VMG95" s="92"/>
      <c r="VMH95" s="92"/>
      <c r="VMI95" s="92"/>
      <c r="VMJ95" s="92"/>
      <c r="VMK95" s="92"/>
      <c r="VML95" s="92"/>
      <c r="VMM95" s="92"/>
      <c r="VMN95" s="92"/>
      <c r="VMO95" s="92"/>
      <c r="VMP95" s="92"/>
      <c r="VMQ95" s="92"/>
      <c r="VMR95" s="92"/>
      <c r="VMS95" s="92"/>
      <c r="VMT95" s="92"/>
      <c r="VMU95" s="92"/>
      <c r="VMV95" s="92"/>
      <c r="VMW95" s="92"/>
      <c r="VMX95" s="92"/>
      <c r="VMY95" s="92"/>
      <c r="VMZ95" s="92"/>
      <c r="VNA95" s="92"/>
      <c r="VNB95" s="92"/>
      <c r="VNC95" s="92"/>
      <c r="VND95" s="92"/>
      <c r="VNE95" s="92"/>
      <c r="VNF95" s="92"/>
      <c r="VNG95" s="92"/>
      <c r="VNH95" s="92"/>
      <c r="VNI95" s="92"/>
      <c r="VNJ95" s="92"/>
      <c r="VNK95" s="92"/>
      <c r="VNL95" s="92"/>
      <c r="VNM95" s="92"/>
      <c r="VNN95" s="92"/>
      <c r="VNO95" s="92"/>
      <c r="VNP95" s="92"/>
      <c r="VNQ95" s="92"/>
      <c r="VNR95" s="92"/>
      <c r="VNS95" s="92"/>
      <c r="VNT95" s="92"/>
      <c r="VNU95" s="92"/>
      <c r="VNV95" s="92"/>
      <c r="VNW95" s="92"/>
      <c r="VNX95" s="92"/>
      <c r="VNY95" s="92"/>
      <c r="VNZ95" s="92"/>
      <c r="VOA95" s="92"/>
      <c r="VOB95" s="92"/>
      <c r="VOC95" s="92"/>
      <c r="VOD95" s="92"/>
      <c r="VOE95" s="92"/>
      <c r="VOF95" s="92"/>
      <c r="VOG95" s="92"/>
      <c r="VOH95" s="92"/>
      <c r="VOI95" s="92"/>
      <c r="VOJ95" s="92"/>
      <c r="VOK95" s="92"/>
      <c r="VOL95" s="92"/>
      <c r="VOM95" s="92"/>
      <c r="VON95" s="92"/>
      <c r="VOO95" s="92"/>
      <c r="VOP95" s="92"/>
      <c r="VOQ95" s="92"/>
      <c r="VOR95" s="92"/>
      <c r="VOS95" s="92"/>
      <c r="VOT95" s="92"/>
      <c r="VOU95" s="92"/>
      <c r="VOV95" s="92"/>
      <c r="VOW95" s="92"/>
      <c r="VOX95" s="92"/>
      <c r="VOY95" s="92"/>
      <c r="VOZ95" s="92"/>
      <c r="VPA95" s="92"/>
      <c r="VPB95" s="92"/>
      <c r="VPC95" s="92"/>
      <c r="VPD95" s="92"/>
      <c r="VPE95" s="92"/>
      <c r="VPF95" s="92"/>
      <c r="VPG95" s="92"/>
      <c r="VPH95" s="92"/>
      <c r="VPI95" s="92"/>
      <c r="VPJ95" s="92"/>
      <c r="VPK95" s="92"/>
      <c r="VPL95" s="92"/>
      <c r="VPM95" s="92"/>
      <c r="VPN95" s="92"/>
      <c r="VPO95" s="92"/>
      <c r="VPP95" s="92"/>
      <c r="VPQ95" s="92"/>
      <c r="VPR95" s="92"/>
      <c r="VPS95" s="92"/>
      <c r="VPT95" s="92"/>
      <c r="VPU95" s="92"/>
      <c r="VPV95" s="92"/>
      <c r="VPW95" s="92"/>
      <c r="VPX95" s="92"/>
      <c r="VPY95" s="92"/>
      <c r="VPZ95" s="92"/>
      <c r="VQA95" s="92"/>
      <c r="VQB95" s="92"/>
      <c r="VQC95" s="92"/>
      <c r="VQD95" s="92"/>
      <c r="VQE95" s="92"/>
      <c r="VQF95" s="92"/>
      <c r="VQG95" s="92"/>
      <c r="VQH95" s="92"/>
      <c r="VQI95" s="92"/>
      <c r="VQJ95" s="92"/>
      <c r="VQK95" s="92"/>
      <c r="VQL95" s="92"/>
      <c r="VQM95" s="92"/>
      <c r="VQN95" s="92"/>
      <c r="VQO95" s="92"/>
      <c r="VQP95" s="92"/>
      <c r="VQQ95" s="92"/>
      <c r="VQR95" s="92"/>
      <c r="VQS95" s="92"/>
      <c r="VQT95" s="92"/>
      <c r="VQU95" s="92"/>
      <c r="VQV95" s="92"/>
      <c r="VQW95" s="92"/>
      <c r="VQX95" s="92"/>
      <c r="VQY95" s="92"/>
      <c r="VQZ95" s="92"/>
      <c r="VRA95" s="92"/>
      <c r="VRB95" s="92"/>
      <c r="VRC95" s="92"/>
      <c r="VRD95" s="92"/>
      <c r="VRE95" s="92"/>
      <c r="VRF95" s="92"/>
      <c r="VRG95" s="92"/>
      <c r="VRH95" s="92"/>
      <c r="VRI95" s="92"/>
      <c r="VRJ95" s="92"/>
      <c r="VRK95" s="92"/>
      <c r="VRL95" s="92"/>
      <c r="VRM95" s="92"/>
      <c r="VRN95" s="92"/>
      <c r="VRO95" s="92"/>
      <c r="VRP95" s="92"/>
      <c r="VRQ95" s="92"/>
      <c r="VRR95" s="92"/>
      <c r="VRS95" s="92"/>
      <c r="VRT95" s="92"/>
      <c r="VRU95" s="92"/>
      <c r="VRV95" s="92"/>
      <c r="VRW95" s="92"/>
      <c r="VRX95" s="92"/>
      <c r="VRY95" s="92"/>
      <c r="VRZ95" s="92"/>
      <c r="VSA95" s="92"/>
      <c r="VSB95" s="92"/>
      <c r="VSC95" s="92"/>
      <c r="VSD95" s="92"/>
      <c r="VSE95" s="92"/>
      <c r="VSF95" s="92"/>
      <c r="VSG95" s="92"/>
      <c r="VSH95" s="92"/>
      <c r="VSI95" s="92"/>
      <c r="VSJ95" s="92"/>
      <c r="VSK95" s="92"/>
      <c r="VSL95" s="92"/>
      <c r="VSM95" s="92"/>
      <c r="VSN95" s="92"/>
      <c r="VSO95" s="92"/>
      <c r="VSP95" s="92"/>
      <c r="VSQ95" s="92"/>
      <c r="VSR95" s="92"/>
      <c r="VSS95" s="92"/>
      <c r="VST95" s="92"/>
      <c r="VSU95" s="92"/>
      <c r="VSV95" s="92"/>
      <c r="VSW95" s="92"/>
      <c r="VSX95" s="92"/>
      <c r="VSY95" s="92"/>
      <c r="VSZ95" s="92"/>
      <c r="VTA95" s="92"/>
      <c r="VTB95" s="92"/>
      <c r="VTC95" s="92"/>
      <c r="VTD95" s="92"/>
      <c r="VTE95" s="92"/>
      <c r="VTF95" s="92"/>
      <c r="VTG95" s="92"/>
      <c r="VTH95" s="92"/>
      <c r="VTI95" s="92"/>
      <c r="VTJ95" s="92"/>
      <c r="VTK95" s="92"/>
      <c r="VTL95" s="92"/>
      <c r="VTM95" s="92"/>
      <c r="VTN95" s="92"/>
      <c r="VTO95" s="92"/>
      <c r="VTP95" s="92"/>
      <c r="VTQ95" s="92"/>
      <c r="VTR95" s="92"/>
      <c r="VTS95" s="92"/>
      <c r="VTT95" s="92"/>
      <c r="VTU95" s="92"/>
      <c r="VTV95" s="92"/>
      <c r="VTW95" s="92"/>
      <c r="VTX95" s="92"/>
      <c r="VTY95" s="92"/>
      <c r="VTZ95" s="92"/>
      <c r="VUA95" s="92"/>
      <c r="VUB95" s="92"/>
      <c r="VUC95" s="92"/>
      <c r="VUD95" s="92"/>
      <c r="VUE95" s="92"/>
      <c r="VUF95" s="92"/>
      <c r="VUG95" s="92"/>
      <c r="VUH95" s="92"/>
      <c r="VUI95" s="92"/>
      <c r="VUJ95" s="92"/>
      <c r="VUK95" s="92"/>
      <c r="VUL95" s="92"/>
      <c r="VUM95" s="92"/>
      <c r="VUN95" s="92"/>
      <c r="VUO95" s="92"/>
      <c r="VUP95" s="92"/>
      <c r="VUQ95" s="92"/>
      <c r="VUR95" s="92"/>
      <c r="VUS95" s="92"/>
      <c r="VUT95" s="92"/>
      <c r="VUU95" s="92"/>
      <c r="VUV95" s="92"/>
      <c r="VUW95" s="92"/>
      <c r="VUX95" s="92"/>
      <c r="VUY95" s="92"/>
      <c r="VUZ95" s="92"/>
      <c r="VVA95" s="92"/>
      <c r="VVB95" s="92"/>
      <c r="VVC95" s="92"/>
      <c r="VVD95" s="92"/>
      <c r="VVE95" s="92"/>
      <c r="VVF95" s="92"/>
      <c r="VVG95" s="92"/>
      <c r="VVH95" s="92"/>
      <c r="VVI95" s="92"/>
      <c r="VVJ95" s="92"/>
      <c r="VVK95" s="92"/>
      <c r="VVL95" s="92"/>
      <c r="VVM95" s="92"/>
      <c r="VVN95" s="92"/>
      <c r="VVO95" s="92"/>
      <c r="VVP95" s="92"/>
      <c r="VVQ95" s="92"/>
      <c r="VVR95" s="92"/>
      <c r="VVS95" s="92"/>
      <c r="VVT95" s="92"/>
      <c r="VVU95" s="92"/>
      <c r="VVV95" s="92"/>
      <c r="VVW95" s="92"/>
      <c r="VVX95" s="92"/>
      <c r="VVY95" s="92"/>
      <c r="VVZ95" s="92"/>
      <c r="VWA95" s="92"/>
      <c r="VWB95" s="92"/>
      <c r="VWC95" s="92"/>
      <c r="VWD95" s="92"/>
      <c r="VWE95" s="92"/>
      <c r="VWF95" s="92"/>
      <c r="VWG95" s="92"/>
      <c r="VWH95" s="92"/>
      <c r="VWI95" s="92"/>
      <c r="VWJ95" s="92"/>
      <c r="VWK95" s="92"/>
      <c r="VWL95" s="92"/>
      <c r="VWM95" s="92"/>
      <c r="VWN95" s="92"/>
      <c r="VWO95" s="92"/>
      <c r="VWP95" s="92"/>
      <c r="VWQ95" s="92"/>
      <c r="VWR95" s="92"/>
      <c r="VWS95" s="92"/>
      <c r="VWT95" s="92"/>
      <c r="VWU95" s="92"/>
      <c r="VWV95" s="92"/>
      <c r="VWW95" s="92"/>
      <c r="VWX95" s="92"/>
      <c r="VWY95" s="92"/>
      <c r="VWZ95" s="92"/>
      <c r="VXA95" s="92"/>
      <c r="VXB95" s="92"/>
      <c r="VXC95" s="92"/>
      <c r="VXD95" s="92"/>
      <c r="VXE95" s="92"/>
      <c r="VXF95" s="92"/>
      <c r="VXG95" s="92"/>
      <c r="VXH95" s="92"/>
      <c r="VXI95" s="92"/>
      <c r="VXJ95" s="92"/>
      <c r="VXK95" s="92"/>
      <c r="VXL95" s="92"/>
      <c r="VXM95" s="92"/>
      <c r="VXN95" s="92"/>
      <c r="VXO95" s="92"/>
      <c r="VXP95" s="92"/>
      <c r="VXQ95" s="92"/>
      <c r="VXR95" s="92"/>
      <c r="VXS95" s="92"/>
      <c r="VXT95" s="92"/>
      <c r="VXU95" s="92"/>
      <c r="VXV95" s="92"/>
      <c r="VXW95" s="92"/>
      <c r="VXX95" s="92"/>
      <c r="VXY95" s="92"/>
      <c r="VXZ95" s="92"/>
      <c r="VYA95" s="92"/>
      <c r="VYB95" s="92"/>
      <c r="VYC95" s="92"/>
      <c r="VYD95" s="92"/>
      <c r="VYE95" s="92"/>
      <c r="VYF95" s="92"/>
      <c r="VYG95" s="92"/>
      <c r="VYH95" s="92"/>
      <c r="VYI95" s="92"/>
      <c r="VYJ95" s="92"/>
      <c r="VYK95" s="92"/>
      <c r="VYL95" s="92"/>
      <c r="VYM95" s="92"/>
      <c r="VYN95" s="92"/>
      <c r="VYO95" s="92"/>
      <c r="VYP95" s="92"/>
      <c r="VYQ95" s="92"/>
      <c r="VYR95" s="92"/>
      <c r="VYS95" s="92"/>
      <c r="VYT95" s="92"/>
      <c r="VYU95" s="92"/>
      <c r="VYV95" s="92"/>
      <c r="VYW95" s="92"/>
      <c r="VYX95" s="92"/>
      <c r="VYY95" s="92"/>
      <c r="VYZ95" s="92"/>
      <c r="VZA95" s="92"/>
      <c r="VZB95" s="92"/>
      <c r="VZC95" s="92"/>
      <c r="VZD95" s="92"/>
      <c r="VZE95" s="92"/>
      <c r="VZF95" s="92"/>
      <c r="VZG95" s="92"/>
      <c r="VZH95" s="92"/>
      <c r="VZI95" s="92"/>
      <c r="VZJ95" s="92"/>
      <c r="VZK95" s="92"/>
      <c r="VZL95" s="92"/>
      <c r="VZM95" s="92"/>
      <c r="VZN95" s="92"/>
      <c r="VZO95" s="92"/>
      <c r="VZP95" s="92"/>
      <c r="VZQ95" s="92"/>
      <c r="VZR95" s="92"/>
      <c r="VZS95" s="92"/>
      <c r="VZT95" s="92"/>
      <c r="VZU95" s="92"/>
      <c r="VZV95" s="92"/>
      <c r="VZW95" s="92"/>
      <c r="VZX95" s="92"/>
      <c r="VZY95" s="92"/>
      <c r="VZZ95" s="92"/>
      <c r="WAA95" s="92"/>
      <c r="WAB95" s="92"/>
      <c r="WAC95" s="92"/>
      <c r="WAD95" s="92"/>
      <c r="WAE95" s="92"/>
      <c r="WAF95" s="92"/>
      <c r="WAG95" s="92"/>
      <c r="WAH95" s="92"/>
      <c r="WAI95" s="92"/>
      <c r="WAJ95" s="92"/>
      <c r="WAK95" s="92"/>
      <c r="WAL95" s="92"/>
      <c r="WAM95" s="92"/>
      <c r="WAN95" s="92"/>
      <c r="WAO95" s="92"/>
      <c r="WAP95" s="92"/>
      <c r="WAQ95" s="92"/>
      <c r="WAR95" s="92"/>
      <c r="WAS95" s="92"/>
      <c r="WAT95" s="92"/>
      <c r="WAU95" s="92"/>
      <c r="WAV95" s="92"/>
      <c r="WAW95" s="92"/>
      <c r="WAX95" s="92"/>
      <c r="WAY95" s="92"/>
      <c r="WAZ95" s="92"/>
      <c r="WBA95" s="92"/>
      <c r="WBB95" s="92"/>
      <c r="WBC95" s="92"/>
      <c r="WBD95" s="92"/>
      <c r="WBE95" s="92"/>
      <c r="WBF95" s="92"/>
      <c r="WBG95" s="92"/>
      <c r="WBH95" s="92"/>
      <c r="WBI95" s="92"/>
      <c r="WBJ95" s="92"/>
      <c r="WBK95" s="92"/>
      <c r="WBL95" s="92"/>
      <c r="WBM95" s="92"/>
      <c r="WBN95" s="92"/>
      <c r="WBO95" s="92"/>
      <c r="WBP95" s="92"/>
      <c r="WBQ95" s="92"/>
      <c r="WBR95" s="92"/>
      <c r="WBS95" s="92"/>
      <c r="WBT95" s="92"/>
      <c r="WBU95" s="92"/>
      <c r="WBV95" s="92"/>
      <c r="WBW95" s="92"/>
      <c r="WBX95" s="92"/>
      <c r="WBY95" s="92"/>
      <c r="WBZ95" s="92"/>
      <c r="WCA95" s="92"/>
      <c r="WCB95" s="92"/>
      <c r="WCC95" s="92"/>
      <c r="WCD95" s="92"/>
      <c r="WCE95" s="92"/>
      <c r="WCF95" s="92"/>
      <c r="WCG95" s="92"/>
      <c r="WCH95" s="92"/>
      <c r="WCI95" s="92"/>
      <c r="WCJ95" s="92"/>
      <c r="WCK95" s="92"/>
      <c r="WCL95" s="92"/>
      <c r="WCM95" s="92"/>
      <c r="WCN95" s="92"/>
      <c r="WCO95" s="92"/>
      <c r="WCP95" s="92"/>
      <c r="WCQ95" s="92"/>
      <c r="WCR95" s="92"/>
      <c r="WCS95" s="92"/>
      <c r="WCT95" s="92"/>
      <c r="WCU95" s="92"/>
      <c r="WCV95" s="92"/>
      <c r="WCW95" s="92"/>
      <c r="WCX95" s="92"/>
      <c r="WCY95" s="92"/>
      <c r="WCZ95" s="92"/>
      <c r="WDA95" s="92"/>
      <c r="WDB95" s="92"/>
      <c r="WDC95" s="92"/>
      <c r="WDD95" s="92"/>
      <c r="WDE95" s="92"/>
      <c r="WDF95" s="92"/>
      <c r="WDG95" s="92"/>
      <c r="WDH95" s="92"/>
      <c r="WDI95" s="92"/>
      <c r="WDJ95" s="92"/>
      <c r="WDK95" s="92"/>
      <c r="WDL95" s="92"/>
      <c r="WDM95" s="92"/>
      <c r="WDN95" s="92"/>
      <c r="WDO95" s="92"/>
      <c r="WDP95" s="92"/>
      <c r="WDQ95" s="92"/>
      <c r="WDR95" s="92"/>
      <c r="WDS95" s="92"/>
      <c r="WDT95" s="92"/>
      <c r="WDU95" s="92"/>
      <c r="WDV95" s="92"/>
      <c r="WDW95" s="92"/>
      <c r="WDX95" s="92"/>
      <c r="WDY95" s="92"/>
      <c r="WDZ95" s="92"/>
      <c r="WEA95" s="92"/>
      <c r="WEB95" s="92"/>
      <c r="WEC95" s="92"/>
      <c r="WED95" s="92"/>
      <c r="WEE95" s="92"/>
      <c r="WEF95" s="92"/>
      <c r="WEG95" s="92"/>
      <c r="WEH95" s="92"/>
      <c r="WEI95" s="92"/>
      <c r="WEJ95" s="92"/>
      <c r="WEK95" s="92"/>
      <c r="WEL95" s="92"/>
      <c r="WEM95" s="92"/>
      <c r="WEN95" s="92"/>
      <c r="WEO95" s="92"/>
      <c r="WEP95" s="92"/>
      <c r="WEQ95" s="92"/>
      <c r="WER95" s="92"/>
      <c r="WES95" s="92"/>
      <c r="WET95" s="92"/>
      <c r="WEU95" s="92"/>
      <c r="WEV95" s="92"/>
      <c r="WEW95" s="92"/>
      <c r="WEX95" s="92"/>
      <c r="WEY95" s="92"/>
      <c r="WEZ95" s="92"/>
      <c r="WFA95" s="92"/>
      <c r="WFB95" s="92"/>
      <c r="WFC95" s="92"/>
      <c r="WFD95" s="92"/>
      <c r="WFE95" s="92"/>
      <c r="WFF95" s="92"/>
      <c r="WFG95" s="92"/>
      <c r="WFH95" s="92"/>
      <c r="WFI95" s="92"/>
      <c r="WFJ95" s="92"/>
      <c r="WFK95" s="92"/>
      <c r="WFL95" s="92"/>
      <c r="WFM95" s="92"/>
      <c r="WFN95" s="92"/>
      <c r="WFO95" s="92"/>
      <c r="WFP95" s="92"/>
      <c r="WFQ95" s="92"/>
      <c r="WFR95" s="92"/>
      <c r="WFS95" s="92"/>
      <c r="WFT95" s="92"/>
      <c r="WFU95" s="92"/>
      <c r="WFV95" s="92"/>
      <c r="WFW95" s="92"/>
      <c r="WFX95" s="92"/>
      <c r="WFY95" s="92"/>
      <c r="WFZ95" s="92"/>
      <c r="WGA95" s="92"/>
      <c r="WGB95" s="92"/>
      <c r="WGC95" s="92"/>
      <c r="WGD95" s="92"/>
      <c r="WGE95" s="92"/>
      <c r="WGF95" s="92"/>
      <c r="WGG95" s="92"/>
      <c r="WGH95" s="92"/>
      <c r="WGI95" s="92"/>
      <c r="WGJ95" s="92"/>
      <c r="WGK95" s="92"/>
      <c r="WGL95" s="92"/>
      <c r="WGM95" s="92"/>
      <c r="WGN95" s="92"/>
      <c r="WGO95" s="92"/>
      <c r="WGP95" s="92"/>
      <c r="WGQ95" s="92"/>
      <c r="WGR95" s="92"/>
      <c r="WGS95" s="92"/>
      <c r="WGT95" s="92"/>
      <c r="WGU95" s="92"/>
      <c r="WGV95" s="92"/>
      <c r="WGW95" s="92"/>
      <c r="WGX95" s="92"/>
      <c r="WGY95" s="92"/>
      <c r="WGZ95" s="92"/>
      <c r="WHA95" s="92"/>
      <c r="WHB95" s="92"/>
      <c r="WHC95" s="92"/>
      <c r="WHD95" s="92"/>
      <c r="WHE95" s="92"/>
      <c r="WHF95" s="92"/>
      <c r="WHG95" s="92"/>
      <c r="WHH95" s="92"/>
      <c r="WHI95" s="92"/>
      <c r="WHJ95" s="92"/>
      <c r="WHK95" s="92"/>
      <c r="WHL95" s="92"/>
      <c r="WHM95" s="92"/>
      <c r="WHN95" s="92"/>
      <c r="WHO95" s="92"/>
      <c r="WHP95" s="92"/>
      <c r="WHQ95" s="92"/>
      <c r="WHR95" s="92"/>
      <c r="WHS95" s="92"/>
      <c r="WHT95" s="92"/>
      <c r="WHU95" s="92"/>
      <c r="WHV95" s="92"/>
      <c r="WHW95" s="92"/>
      <c r="WHX95" s="92"/>
      <c r="WHY95" s="92"/>
      <c r="WHZ95" s="92"/>
      <c r="WIA95" s="92"/>
      <c r="WIB95" s="92"/>
      <c r="WIC95" s="92"/>
      <c r="WID95" s="92"/>
      <c r="WIE95" s="92"/>
      <c r="WIF95" s="92"/>
      <c r="WIG95" s="92"/>
      <c r="WIH95" s="92"/>
      <c r="WII95" s="92"/>
      <c r="WIJ95" s="92"/>
      <c r="WIK95" s="92"/>
      <c r="WIL95" s="92"/>
      <c r="WIM95" s="92"/>
      <c r="WIN95" s="92"/>
      <c r="WIO95" s="92"/>
      <c r="WIP95" s="92"/>
      <c r="WIQ95" s="92"/>
      <c r="WIR95" s="92"/>
      <c r="WIS95" s="92"/>
      <c r="WIT95" s="92"/>
      <c r="WIU95" s="92"/>
      <c r="WIV95" s="92"/>
      <c r="WIW95" s="92"/>
      <c r="WIX95" s="92"/>
      <c r="WIY95" s="92"/>
      <c r="WIZ95" s="92"/>
      <c r="WJA95" s="92"/>
      <c r="WJB95" s="92"/>
      <c r="WJC95" s="92"/>
      <c r="WJD95" s="92"/>
      <c r="WJE95" s="92"/>
      <c r="WJF95" s="92"/>
      <c r="WJG95" s="92"/>
      <c r="WJH95" s="92"/>
      <c r="WJI95" s="92"/>
      <c r="WJJ95" s="92"/>
      <c r="WJK95" s="92"/>
      <c r="WJL95" s="92"/>
      <c r="WJM95" s="92"/>
      <c r="WJN95" s="92"/>
      <c r="WJO95" s="92"/>
      <c r="WJP95" s="92"/>
      <c r="WJQ95" s="92"/>
      <c r="WJR95" s="92"/>
      <c r="WJS95" s="92"/>
      <c r="WJT95" s="92"/>
      <c r="WJU95" s="92"/>
      <c r="WJV95" s="92"/>
      <c r="WJW95" s="92"/>
      <c r="WJX95" s="92"/>
      <c r="WJY95" s="92"/>
      <c r="WJZ95" s="92"/>
      <c r="WKA95" s="92"/>
      <c r="WKB95" s="92"/>
      <c r="WKC95" s="92"/>
      <c r="WKD95" s="92"/>
      <c r="WKE95" s="92"/>
      <c r="WKF95" s="92"/>
      <c r="WKG95" s="92"/>
      <c r="WKH95" s="92"/>
      <c r="WKI95" s="92"/>
      <c r="WKJ95" s="92"/>
      <c r="WKK95" s="92"/>
      <c r="WKL95" s="92"/>
      <c r="WKM95" s="92"/>
      <c r="WKN95" s="92"/>
      <c r="WKO95" s="92"/>
      <c r="WKP95" s="92"/>
      <c r="WKQ95" s="92"/>
      <c r="WKR95" s="92"/>
      <c r="WKS95" s="92"/>
      <c r="WKT95" s="92"/>
      <c r="WKU95" s="92"/>
      <c r="WKV95" s="92"/>
      <c r="WKW95" s="92"/>
      <c r="WKX95" s="92"/>
      <c r="WKY95" s="92"/>
      <c r="WKZ95" s="92"/>
      <c r="WLA95" s="92"/>
      <c r="WLB95" s="92"/>
      <c r="WLC95" s="92"/>
      <c r="WLD95" s="92"/>
      <c r="WLE95" s="92"/>
      <c r="WLF95" s="92"/>
      <c r="WLG95" s="92"/>
      <c r="WLH95" s="92"/>
      <c r="WLI95" s="92"/>
      <c r="WLJ95" s="92"/>
      <c r="WLK95" s="92"/>
      <c r="WLL95" s="92"/>
      <c r="WLM95" s="92"/>
      <c r="WLN95" s="92"/>
      <c r="WLO95" s="92"/>
      <c r="WLP95" s="92"/>
      <c r="WLQ95" s="92"/>
      <c r="WLR95" s="92"/>
      <c r="WLS95" s="92"/>
      <c r="WLT95" s="92"/>
      <c r="WLU95" s="92"/>
      <c r="WLV95" s="92"/>
      <c r="WLW95" s="92"/>
      <c r="WLX95" s="92"/>
      <c r="WLY95" s="92"/>
      <c r="WLZ95" s="92"/>
      <c r="WMA95" s="92"/>
      <c r="WMB95" s="92"/>
      <c r="WMC95" s="92"/>
      <c r="WMD95" s="92"/>
      <c r="WME95" s="92"/>
      <c r="WMF95" s="92"/>
      <c r="WMG95" s="92"/>
      <c r="WMH95" s="92"/>
      <c r="WMI95" s="92"/>
      <c r="WMJ95" s="92"/>
      <c r="WMK95" s="92"/>
      <c r="WML95" s="92"/>
      <c r="WMM95" s="92"/>
      <c r="WMN95" s="92"/>
      <c r="WMO95" s="92"/>
      <c r="WMP95" s="92"/>
      <c r="WMQ95" s="92"/>
      <c r="WMR95" s="92"/>
      <c r="WMS95" s="92"/>
      <c r="WMT95" s="92"/>
      <c r="WMU95" s="92"/>
      <c r="WMV95" s="92"/>
      <c r="WMW95" s="92"/>
      <c r="WMX95" s="92"/>
      <c r="WMY95" s="92"/>
      <c r="WMZ95" s="92"/>
      <c r="WNA95" s="92"/>
      <c r="WNB95" s="92"/>
      <c r="WNC95" s="92"/>
      <c r="WND95" s="92"/>
      <c r="WNE95" s="92"/>
      <c r="WNF95" s="92"/>
      <c r="WNG95" s="92"/>
      <c r="WNH95" s="92"/>
      <c r="WNI95" s="92"/>
      <c r="WNJ95" s="92"/>
      <c r="WNK95" s="92"/>
      <c r="WNL95" s="92"/>
      <c r="WNM95" s="92"/>
      <c r="WNN95" s="92"/>
      <c r="WNO95" s="92"/>
      <c r="WNP95" s="92"/>
      <c r="WNQ95" s="92"/>
      <c r="WNR95" s="92"/>
      <c r="WNS95" s="92"/>
      <c r="WNT95" s="92"/>
      <c r="WNU95" s="92"/>
      <c r="WNV95" s="92"/>
      <c r="WNW95" s="92"/>
      <c r="WNX95" s="92"/>
      <c r="WNY95" s="92"/>
      <c r="WNZ95" s="92"/>
      <c r="WOA95" s="92"/>
      <c r="WOB95" s="92"/>
      <c r="WOC95" s="92"/>
      <c r="WOD95" s="92"/>
      <c r="WOE95" s="92"/>
      <c r="WOF95" s="92"/>
      <c r="WOG95" s="92"/>
      <c r="WOH95" s="92"/>
      <c r="WOI95" s="92"/>
      <c r="WOJ95" s="92"/>
      <c r="WOK95" s="92"/>
      <c r="WOL95" s="92"/>
      <c r="WOM95" s="92"/>
      <c r="WON95" s="92"/>
      <c r="WOO95" s="92"/>
      <c r="WOP95" s="92"/>
      <c r="WOQ95" s="92"/>
      <c r="WOR95" s="92"/>
      <c r="WOS95" s="92"/>
      <c r="WOT95" s="92"/>
      <c r="WOU95" s="92"/>
      <c r="WOV95" s="92"/>
      <c r="WOW95" s="92"/>
      <c r="WOX95" s="92"/>
      <c r="WOY95" s="92"/>
      <c r="WOZ95" s="92"/>
      <c r="WPA95" s="92"/>
      <c r="WPB95" s="92"/>
      <c r="WPC95" s="92"/>
      <c r="WPD95" s="92"/>
      <c r="WPE95" s="92"/>
      <c r="WPF95" s="92"/>
      <c r="WPG95" s="92"/>
      <c r="WPH95" s="92"/>
      <c r="WPI95" s="92"/>
      <c r="WPJ95" s="92"/>
      <c r="WPK95" s="92"/>
      <c r="WPL95" s="92"/>
      <c r="WPM95" s="92"/>
      <c r="WPN95" s="92"/>
      <c r="WPO95" s="92"/>
      <c r="WPP95" s="92"/>
      <c r="WPQ95" s="92"/>
      <c r="WPR95" s="92"/>
      <c r="WPS95" s="92"/>
      <c r="WPT95" s="92"/>
      <c r="WPU95" s="92"/>
      <c r="WPV95" s="92"/>
      <c r="WPW95" s="92"/>
      <c r="WPX95" s="92"/>
      <c r="WPY95" s="92"/>
      <c r="WPZ95" s="92"/>
      <c r="WQA95" s="92"/>
      <c r="WQB95" s="92"/>
      <c r="WQC95" s="92"/>
      <c r="WQD95" s="92"/>
      <c r="WQE95" s="92"/>
      <c r="WQF95" s="92"/>
      <c r="WQG95" s="92"/>
      <c r="WQH95" s="92"/>
      <c r="WQI95" s="92"/>
      <c r="WQJ95" s="92"/>
      <c r="WQK95" s="92"/>
      <c r="WQL95" s="92"/>
      <c r="WQM95" s="92"/>
      <c r="WQN95" s="92"/>
      <c r="WQO95" s="92"/>
      <c r="WQP95" s="92"/>
      <c r="WQQ95" s="92"/>
      <c r="WQR95" s="92"/>
      <c r="WQS95" s="92"/>
      <c r="WQT95" s="92"/>
      <c r="WQU95" s="92"/>
      <c r="WQV95" s="92"/>
      <c r="WQW95" s="92"/>
      <c r="WQX95" s="92"/>
      <c r="WQY95" s="92"/>
      <c r="WQZ95" s="92"/>
      <c r="WRA95" s="92"/>
      <c r="WRB95" s="92"/>
      <c r="WRC95" s="92"/>
      <c r="WRD95" s="92"/>
      <c r="WRE95" s="92"/>
      <c r="WRF95" s="92"/>
      <c r="WRG95" s="92"/>
      <c r="WRH95" s="92"/>
      <c r="WRI95" s="92"/>
      <c r="WRJ95" s="92"/>
      <c r="WRK95" s="92"/>
      <c r="WRL95" s="92"/>
      <c r="WRM95" s="92"/>
      <c r="WRN95" s="92"/>
      <c r="WRO95" s="92"/>
      <c r="WRP95" s="92"/>
      <c r="WRQ95" s="92"/>
      <c r="WRR95" s="92"/>
      <c r="WRS95" s="92"/>
      <c r="WRT95" s="92"/>
      <c r="WRU95" s="92"/>
      <c r="WRV95" s="92"/>
      <c r="WRW95" s="92"/>
      <c r="WRX95" s="92"/>
      <c r="WRY95" s="92"/>
      <c r="WRZ95" s="92"/>
      <c r="WSA95" s="92"/>
      <c r="WSB95" s="92"/>
      <c r="WSC95" s="92"/>
      <c r="WSD95" s="92"/>
      <c r="WSE95" s="92"/>
      <c r="WSF95" s="92"/>
      <c r="WSG95" s="92"/>
      <c r="WSH95" s="92"/>
      <c r="WSI95" s="92"/>
      <c r="WSJ95" s="92"/>
      <c r="WSK95" s="92"/>
      <c r="WSL95" s="92"/>
      <c r="WSM95" s="92"/>
      <c r="WSN95" s="92"/>
      <c r="WSO95" s="92"/>
      <c r="WSP95" s="92"/>
      <c r="WSQ95" s="92"/>
      <c r="WSR95" s="92"/>
      <c r="WSS95" s="92"/>
      <c r="WST95" s="92"/>
      <c r="WSU95" s="92"/>
      <c r="WSV95" s="92"/>
      <c r="WSW95" s="92"/>
      <c r="WSX95" s="92"/>
      <c r="WSY95" s="92"/>
      <c r="WSZ95" s="92"/>
      <c r="WTA95" s="92"/>
      <c r="WTB95" s="92"/>
      <c r="WTC95" s="92"/>
      <c r="WTD95" s="92"/>
      <c r="WTE95" s="92"/>
      <c r="WTF95" s="92"/>
      <c r="WTG95" s="92"/>
      <c r="WTH95" s="92"/>
      <c r="WTI95" s="92"/>
      <c r="WTJ95" s="92"/>
      <c r="WTK95" s="92"/>
      <c r="WTL95" s="92"/>
      <c r="WTM95" s="92"/>
      <c r="WTN95" s="92"/>
      <c r="WTO95" s="92"/>
      <c r="WTP95" s="92"/>
      <c r="WTQ95" s="92"/>
      <c r="WTR95" s="92"/>
      <c r="WTS95" s="92"/>
      <c r="WTT95" s="92"/>
      <c r="WTU95" s="92"/>
      <c r="WTV95" s="92"/>
      <c r="WTW95" s="92"/>
      <c r="WTX95" s="92"/>
      <c r="WTY95" s="92"/>
      <c r="WTZ95" s="92"/>
      <c r="WUA95" s="92"/>
      <c r="WUB95" s="92"/>
      <c r="WUC95" s="92"/>
      <c r="WUD95" s="92"/>
      <c r="WUE95" s="92"/>
      <c r="WUF95" s="92"/>
      <c r="WUG95" s="92"/>
      <c r="WUH95" s="92"/>
      <c r="WUI95" s="92"/>
      <c r="WUJ95" s="92"/>
      <c r="WUK95" s="92"/>
      <c r="WUL95" s="92"/>
      <c r="WUM95" s="92"/>
      <c r="WUN95" s="92"/>
      <c r="WUO95" s="92"/>
      <c r="WUP95" s="92"/>
      <c r="WUQ95" s="92"/>
      <c r="WUR95" s="92"/>
      <c r="WUS95" s="92"/>
      <c r="WUT95" s="92"/>
      <c r="WUU95" s="92"/>
      <c r="WUV95" s="92"/>
      <c r="WUW95" s="92"/>
      <c r="WUX95" s="92"/>
      <c r="WUY95" s="92"/>
      <c r="WUZ95" s="92"/>
      <c r="WVA95" s="92"/>
      <c r="WVB95" s="92"/>
      <c r="WVC95" s="92"/>
      <c r="WVD95" s="92"/>
      <c r="WVE95" s="92"/>
      <c r="WVF95" s="92"/>
      <c r="WVG95" s="92"/>
      <c r="WVH95" s="92"/>
      <c r="WVI95" s="92"/>
      <c r="WVJ95" s="92"/>
      <c r="WVK95" s="92"/>
      <c r="WVL95" s="92"/>
      <c r="WVM95" s="92"/>
      <c r="WVN95" s="92"/>
      <c r="WVO95" s="92"/>
      <c r="WVP95" s="92"/>
      <c r="WVQ95" s="92"/>
      <c r="WVR95" s="92"/>
      <c r="WVS95" s="92"/>
      <c r="WVT95" s="92"/>
      <c r="WVU95" s="92"/>
      <c r="WVV95" s="92"/>
      <c r="WVW95" s="92"/>
      <c r="WVX95" s="92"/>
      <c r="WVY95" s="92"/>
      <c r="WVZ95" s="92"/>
      <c r="WWA95" s="92"/>
      <c r="WWB95" s="92"/>
      <c r="WWC95" s="92"/>
      <c r="WWD95" s="92"/>
      <c r="WWE95" s="92"/>
      <c r="WWF95" s="92"/>
      <c r="WWG95" s="92"/>
      <c r="WWH95" s="92"/>
      <c r="WWI95" s="92"/>
      <c r="WWJ95" s="92"/>
      <c r="WWK95" s="92"/>
      <c r="WWL95" s="92"/>
      <c r="WWM95" s="92"/>
      <c r="WWN95" s="92"/>
      <c r="WWO95" s="92"/>
      <c r="WWP95" s="92"/>
      <c r="WWQ95" s="92"/>
      <c r="WWR95" s="92"/>
      <c r="WWS95" s="92"/>
      <c r="WWT95" s="92"/>
      <c r="WWU95" s="92"/>
      <c r="WWV95" s="92"/>
      <c r="WWW95" s="92"/>
      <c r="WWX95" s="92"/>
      <c r="WWY95" s="92"/>
      <c r="WWZ95" s="92"/>
      <c r="WXA95" s="92"/>
      <c r="WXB95" s="92"/>
      <c r="WXC95" s="92"/>
      <c r="WXD95" s="92"/>
      <c r="WXE95" s="92"/>
      <c r="WXF95" s="92"/>
      <c r="WXG95" s="92"/>
      <c r="WXH95" s="92"/>
      <c r="WXI95" s="92"/>
      <c r="WXJ95" s="92"/>
      <c r="WXK95" s="92"/>
      <c r="WXL95" s="92"/>
      <c r="WXM95" s="92"/>
      <c r="WXN95" s="92"/>
      <c r="WXO95" s="92"/>
      <c r="WXP95" s="92"/>
      <c r="WXQ95" s="92"/>
      <c r="WXR95" s="92"/>
      <c r="WXS95" s="92"/>
      <c r="WXT95" s="92"/>
      <c r="WXU95" s="92"/>
      <c r="WXV95" s="92"/>
      <c r="WXW95" s="92"/>
      <c r="WXX95" s="92"/>
      <c r="WXY95" s="92"/>
      <c r="WXZ95" s="92"/>
      <c r="WYA95" s="92"/>
      <c r="WYB95" s="92"/>
      <c r="WYC95" s="92"/>
      <c r="WYD95" s="92"/>
      <c r="WYE95" s="92"/>
      <c r="WYF95" s="92"/>
      <c r="WYG95" s="92"/>
      <c r="WYH95" s="92"/>
      <c r="WYI95" s="92"/>
      <c r="WYJ95" s="92"/>
      <c r="WYK95" s="92"/>
      <c r="WYL95" s="92"/>
      <c r="WYM95" s="92"/>
      <c r="WYN95" s="92"/>
      <c r="WYO95" s="92"/>
      <c r="WYP95" s="92"/>
      <c r="WYQ95" s="92"/>
      <c r="WYR95" s="92"/>
      <c r="WYS95" s="92"/>
      <c r="WYT95" s="92"/>
      <c r="WYU95" s="92"/>
      <c r="WYV95" s="92"/>
      <c r="WYW95" s="92"/>
      <c r="WYX95" s="92"/>
      <c r="WYY95" s="92"/>
      <c r="WYZ95" s="92"/>
      <c r="WZA95" s="92"/>
      <c r="WZB95" s="92"/>
      <c r="WZC95" s="92"/>
      <c r="WZD95" s="92"/>
      <c r="WZE95" s="92"/>
      <c r="WZF95" s="92"/>
      <c r="WZG95" s="92"/>
      <c r="WZH95" s="92"/>
      <c r="WZI95" s="92"/>
      <c r="WZJ95" s="92"/>
      <c r="WZK95" s="92"/>
      <c r="WZL95" s="92"/>
      <c r="WZM95" s="92"/>
      <c r="WZN95" s="92"/>
      <c r="WZO95" s="92"/>
      <c r="WZP95" s="92"/>
      <c r="WZQ95" s="92"/>
      <c r="WZR95" s="92"/>
      <c r="WZS95" s="92"/>
      <c r="WZT95" s="92"/>
      <c r="WZU95" s="92"/>
      <c r="WZV95" s="92"/>
      <c r="WZW95" s="92"/>
      <c r="WZX95" s="92"/>
      <c r="WZY95" s="92"/>
      <c r="WZZ95" s="92"/>
      <c r="XAA95" s="92"/>
      <c r="XAB95" s="92"/>
      <c r="XAC95" s="92"/>
      <c r="XAD95" s="92"/>
      <c r="XAE95" s="92"/>
      <c r="XAF95" s="92"/>
      <c r="XAG95" s="92"/>
      <c r="XAH95" s="92"/>
      <c r="XAI95" s="92"/>
      <c r="XAJ95" s="92"/>
      <c r="XAK95" s="92"/>
      <c r="XAL95" s="92"/>
      <c r="XAM95" s="92"/>
      <c r="XAN95" s="92"/>
      <c r="XAO95" s="92"/>
      <c r="XAP95" s="92"/>
      <c r="XAQ95" s="92"/>
      <c r="XAR95" s="92"/>
      <c r="XAS95" s="92"/>
      <c r="XAT95" s="92"/>
      <c r="XAU95" s="92"/>
      <c r="XAV95" s="92"/>
      <c r="XAW95" s="92"/>
      <c r="XAX95" s="92"/>
      <c r="XAY95" s="92"/>
      <c r="XAZ95" s="92"/>
      <c r="XBA95" s="92"/>
      <c r="XBB95" s="92"/>
      <c r="XBC95" s="92"/>
      <c r="XBD95" s="92"/>
      <c r="XBE95" s="92"/>
      <c r="XBF95" s="92"/>
      <c r="XBG95" s="92"/>
      <c r="XBH95" s="92"/>
      <c r="XBI95" s="92"/>
      <c r="XBJ95" s="92"/>
      <c r="XBK95" s="92"/>
      <c r="XBL95" s="92"/>
      <c r="XBM95" s="92"/>
      <c r="XBN95" s="92"/>
      <c r="XBO95" s="92"/>
      <c r="XBP95" s="92"/>
      <c r="XBQ95" s="92"/>
      <c r="XBR95" s="92"/>
      <c r="XBS95" s="92"/>
      <c r="XBT95" s="92"/>
      <c r="XBU95" s="92"/>
      <c r="XBV95" s="92"/>
      <c r="XBW95" s="92"/>
      <c r="XBX95" s="92"/>
      <c r="XBY95" s="92"/>
      <c r="XBZ95" s="92"/>
      <c r="XCA95" s="92"/>
      <c r="XCB95" s="92"/>
      <c r="XCC95" s="92"/>
      <c r="XCD95" s="92"/>
      <c r="XCE95" s="92"/>
      <c r="XCF95" s="92"/>
      <c r="XCG95" s="92"/>
      <c r="XCH95" s="92"/>
      <c r="XCI95" s="92"/>
      <c r="XCJ95" s="92"/>
      <c r="XCK95" s="92"/>
      <c r="XCL95" s="92"/>
      <c r="XCM95" s="92"/>
      <c r="XCN95" s="92"/>
      <c r="XCO95" s="92"/>
      <c r="XCP95" s="92"/>
      <c r="XCQ95" s="92"/>
      <c r="XCR95" s="92"/>
      <c r="XCS95" s="92"/>
      <c r="XCT95" s="92"/>
      <c r="XCU95" s="92"/>
      <c r="XCV95" s="92"/>
      <c r="XCW95" s="92"/>
      <c r="XCX95" s="92"/>
      <c r="XCY95" s="92"/>
      <c r="XCZ95" s="92"/>
      <c r="XDA95" s="92"/>
      <c r="XDB95" s="92"/>
      <c r="XDC95" s="92"/>
      <c r="XDD95" s="92"/>
      <c r="XDE95" s="92"/>
      <c r="XDF95" s="92"/>
      <c r="XDG95" s="92"/>
      <c r="XDH95" s="92"/>
      <c r="XDI95" s="92"/>
      <c r="XDJ95" s="92"/>
      <c r="XDK95" s="92"/>
      <c r="XDL95" s="92"/>
      <c r="XDM95" s="92"/>
      <c r="XDN95" s="92"/>
      <c r="XDO95" s="92"/>
      <c r="XDP95" s="92"/>
      <c r="XDQ95" s="92"/>
      <c r="XDR95" s="92"/>
      <c r="XDS95" s="92"/>
      <c r="XDT95" s="92"/>
      <c r="XDU95" s="92"/>
      <c r="XDV95" s="92"/>
      <c r="XDW95" s="92"/>
      <c r="XDX95" s="92"/>
      <c r="XDY95" s="92"/>
      <c r="XDZ95" s="92"/>
      <c r="XEA95" s="92"/>
      <c r="XEB95" s="92"/>
      <c r="XEC95" s="92"/>
      <c r="XED95" s="92"/>
      <c r="XEE95" s="92"/>
      <c r="XEF95" s="92"/>
      <c r="XEG95" s="92"/>
      <c r="XEH95" s="92"/>
      <c r="XEI95" s="92"/>
      <c r="XEJ95" s="92"/>
      <c r="XEK95" s="92"/>
      <c r="XEL95" s="92"/>
      <c r="XEM95" s="92"/>
      <c r="XEN95" s="92"/>
      <c r="XEO95" s="92"/>
      <c r="XEP95" s="92"/>
      <c r="XEQ95" s="92"/>
      <c r="XER95" s="92"/>
      <c r="XES95" s="92"/>
      <c r="XET95" s="92"/>
    </row>
    <row r="96" spans="1:16374" s="203" customFormat="1" ht="48.6" customHeight="1">
      <c r="A96" s="147" t="s">
        <v>225</v>
      </c>
      <c r="B96" s="161" t="s">
        <v>482</v>
      </c>
      <c r="C96" s="147" t="s">
        <v>75</v>
      </c>
      <c r="D96" s="147" t="s">
        <v>359</v>
      </c>
      <c r="E96" s="147" t="s">
        <v>226</v>
      </c>
      <c r="F96" s="162">
        <v>1</v>
      </c>
      <c r="G96" s="147" t="s">
        <v>368</v>
      </c>
      <c r="H96" s="147" t="s">
        <v>365</v>
      </c>
      <c r="I96" s="147" t="s">
        <v>364</v>
      </c>
      <c r="J96" s="147" t="s">
        <v>80</v>
      </c>
      <c r="K96" s="147"/>
      <c r="L96" s="202" t="s">
        <v>269</v>
      </c>
      <c r="M96" s="147" t="s">
        <v>274</v>
      </c>
      <c r="N96" s="145" t="s">
        <v>230</v>
      </c>
      <c r="O96" s="151" t="s">
        <v>367</v>
      </c>
      <c r="P96" s="151"/>
      <c r="Q96" s="151">
        <v>120</v>
      </c>
      <c r="R96" s="151">
        <f t="shared" si="31"/>
        <v>141.6</v>
      </c>
      <c r="S96" s="147" t="s">
        <v>104</v>
      </c>
      <c r="T96" s="147" t="s">
        <v>75</v>
      </c>
      <c r="U96" s="147" t="s">
        <v>92</v>
      </c>
      <c r="V96" s="155">
        <f t="shared" ref="V96:V101" si="32">SUM(W96-45)</f>
        <v>43145</v>
      </c>
      <c r="W96" s="155">
        <f t="shared" ref="W96:W101" si="33">SUM(AI96-20)</f>
        <v>43190</v>
      </c>
      <c r="X96" s="147"/>
      <c r="Y96" s="147"/>
      <c r="Z96" s="147"/>
      <c r="AA96" s="147"/>
      <c r="AB96" s="147" t="s">
        <v>356</v>
      </c>
      <c r="AC96" s="147" t="s">
        <v>355</v>
      </c>
      <c r="AD96" s="147" t="s">
        <v>354</v>
      </c>
      <c r="AE96" s="145" t="s">
        <v>166</v>
      </c>
      <c r="AF96" s="147" t="s">
        <v>80</v>
      </c>
      <c r="AG96" s="147" t="s">
        <v>236</v>
      </c>
      <c r="AH96" s="147" t="s">
        <v>87</v>
      </c>
      <c r="AI96" s="155">
        <f t="shared" ref="AI96:AI101" si="34">SUM(AJ96)</f>
        <v>43210</v>
      </c>
      <c r="AJ96" s="155">
        <f t="shared" ref="AJ96:AJ101" si="35">SUM(AK96-30)</f>
        <v>43210</v>
      </c>
      <c r="AK96" s="155">
        <v>43240</v>
      </c>
      <c r="AL96" s="147" t="s">
        <v>173</v>
      </c>
      <c r="AM96" s="147"/>
      <c r="AN96" s="147"/>
      <c r="AO96" s="147"/>
      <c r="AP96" s="147"/>
      <c r="AQ96" s="147"/>
      <c r="AR96" s="147"/>
      <c r="AS96" s="147"/>
      <c r="AT96" s="147"/>
      <c r="AU96" s="147"/>
      <c r="AV96" s="147" t="s">
        <v>168</v>
      </c>
      <c r="AW96" s="146" t="s">
        <v>813</v>
      </c>
      <c r="AX96" s="147"/>
      <c r="AY96" s="159">
        <v>87</v>
      </c>
    </row>
    <row r="97" spans="1:16383" s="203" customFormat="1" ht="54.6" customHeight="1">
      <c r="A97" s="147" t="s">
        <v>225</v>
      </c>
      <c r="B97" s="161" t="s">
        <v>483</v>
      </c>
      <c r="C97" s="147" t="s">
        <v>75</v>
      </c>
      <c r="D97" s="147" t="s">
        <v>359</v>
      </c>
      <c r="E97" s="147" t="s">
        <v>226</v>
      </c>
      <c r="F97" s="145">
        <v>1</v>
      </c>
      <c r="G97" s="144" t="s">
        <v>366</v>
      </c>
      <c r="H97" s="144" t="s">
        <v>365</v>
      </c>
      <c r="I97" s="144" t="s">
        <v>364</v>
      </c>
      <c r="J97" s="144" t="s">
        <v>80</v>
      </c>
      <c r="K97" s="144"/>
      <c r="L97" s="202" t="s">
        <v>269</v>
      </c>
      <c r="M97" s="147" t="s">
        <v>274</v>
      </c>
      <c r="N97" s="145" t="s">
        <v>230</v>
      </c>
      <c r="O97" s="154" t="s">
        <v>363</v>
      </c>
      <c r="P97" s="151"/>
      <c r="Q97" s="151">
        <v>130</v>
      </c>
      <c r="R97" s="151">
        <f t="shared" si="31"/>
        <v>153.4</v>
      </c>
      <c r="S97" s="147" t="s">
        <v>104</v>
      </c>
      <c r="T97" s="147" t="s">
        <v>75</v>
      </c>
      <c r="U97" s="147" t="s">
        <v>92</v>
      </c>
      <c r="V97" s="155">
        <f t="shared" si="32"/>
        <v>43145</v>
      </c>
      <c r="W97" s="155">
        <f t="shared" si="33"/>
        <v>43190</v>
      </c>
      <c r="X97" s="147"/>
      <c r="Y97" s="147"/>
      <c r="Z97" s="147"/>
      <c r="AA97" s="147"/>
      <c r="AB97" s="147" t="s">
        <v>356</v>
      </c>
      <c r="AC97" s="147" t="s">
        <v>355</v>
      </c>
      <c r="AD97" s="147" t="s">
        <v>354</v>
      </c>
      <c r="AE97" s="145" t="s">
        <v>166</v>
      </c>
      <c r="AF97" s="147" t="s">
        <v>80</v>
      </c>
      <c r="AG97" s="147" t="s">
        <v>236</v>
      </c>
      <c r="AH97" s="147" t="s">
        <v>87</v>
      </c>
      <c r="AI97" s="155">
        <f t="shared" si="34"/>
        <v>43210</v>
      </c>
      <c r="AJ97" s="155">
        <f t="shared" si="35"/>
        <v>43210</v>
      </c>
      <c r="AK97" s="155">
        <v>43240</v>
      </c>
      <c r="AL97" s="147" t="s">
        <v>173</v>
      </c>
      <c r="AM97" s="147"/>
      <c r="AN97" s="147"/>
      <c r="AO97" s="147"/>
      <c r="AP97" s="147"/>
      <c r="AQ97" s="147"/>
      <c r="AR97" s="147"/>
      <c r="AS97" s="147"/>
      <c r="AT97" s="147"/>
      <c r="AU97" s="147"/>
      <c r="AV97" s="147" t="s">
        <v>168</v>
      </c>
      <c r="AW97" s="146" t="s">
        <v>813</v>
      </c>
      <c r="AX97" s="147"/>
      <c r="AY97" s="159">
        <v>88</v>
      </c>
    </row>
    <row r="98" spans="1:16383" s="203" customFormat="1" ht="44.4" customHeight="1">
      <c r="A98" s="147" t="s">
        <v>225</v>
      </c>
      <c r="B98" s="161" t="s">
        <v>484</v>
      </c>
      <c r="C98" s="147" t="s">
        <v>75</v>
      </c>
      <c r="D98" s="147" t="s">
        <v>359</v>
      </c>
      <c r="E98" s="147" t="s">
        <v>226</v>
      </c>
      <c r="F98" s="162">
        <v>1</v>
      </c>
      <c r="G98" s="144" t="s">
        <v>362</v>
      </c>
      <c r="H98" s="144" t="s">
        <v>234</v>
      </c>
      <c r="I98" s="144" t="s">
        <v>235</v>
      </c>
      <c r="J98" s="144" t="s">
        <v>80</v>
      </c>
      <c r="K98" s="144"/>
      <c r="L98" s="202" t="s">
        <v>269</v>
      </c>
      <c r="M98" s="147" t="s">
        <v>274</v>
      </c>
      <c r="N98" s="145" t="s">
        <v>230</v>
      </c>
      <c r="O98" s="154" t="s">
        <v>361</v>
      </c>
      <c r="P98" s="154"/>
      <c r="Q98" s="154">
        <v>100</v>
      </c>
      <c r="R98" s="154">
        <f t="shared" si="31"/>
        <v>118</v>
      </c>
      <c r="S98" s="147" t="s">
        <v>104</v>
      </c>
      <c r="T98" s="147" t="s">
        <v>75</v>
      </c>
      <c r="U98" s="147" t="s">
        <v>92</v>
      </c>
      <c r="V98" s="155">
        <f t="shared" si="32"/>
        <v>43125</v>
      </c>
      <c r="W98" s="155">
        <f t="shared" si="33"/>
        <v>43170</v>
      </c>
      <c r="X98" s="147"/>
      <c r="Y98" s="147"/>
      <c r="Z98" s="147"/>
      <c r="AA98" s="147"/>
      <c r="AB98" s="147" t="s">
        <v>356</v>
      </c>
      <c r="AC98" s="147" t="s">
        <v>355</v>
      </c>
      <c r="AD98" s="147" t="s">
        <v>354</v>
      </c>
      <c r="AE98" s="145" t="s">
        <v>166</v>
      </c>
      <c r="AF98" s="147" t="s">
        <v>80</v>
      </c>
      <c r="AG98" s="147" t="s">
        <v>236</v>
      </c>
      <c r="AH98" s="147" t="s">
        <v>87</v>
      </c>
      <c r="AI98" s="155">
        <f t="shared" si="34"/>
        <v>43190</v>
      </c>
      <c r="AJ98" s="155">
        <f t="shared" si="35"/>
        <v>43190</v>
      </c>
      <c r="AK98" s="155">
        <v>43220</v>
      </c>
      <c r="AL98" s="147" t="s">
        <v>173</v>
      </c>
      <c r="AM98" s="147"/>
      <c r="AN98" s="147"/>
      <c r="AO98" s="147"/>
      <c r="AP98" s="147"/>
      <c r="AQ98" s="147"/>
      <c r="AR98" s="147"/>
      <c r="AS98" s="147"/>
      <c r="AT98" s="147"/>
      <c r="AU98" s="147"/>
      <c r="AV98" s="147" t="s">
        <v>168</v>
      </c>
      <c r="AW98" s="146" t="s">
        <v>709</v>
      </c>
      <c r="AX98" s="147"/>
      <c r="AY98" s="159">
        <v>89</v>
      </c>
    </row>
    <row r="99" spans="1:16383" s="107" customFormat="1" ht="69">
      <c r="A99" s="115" t="s">
        <v>225</v>
      </c>
      <c r="B99" s="85" t="s">
        <v>485</v>
      </c>
      <c r="C99" s="115" t="s">
        <v>75</v>
      </c>
      <c r="D99" s="115" t="s">
        <v>359</v>
      </c>
      <c r="E99" s="115" t="s">
        <v>226</v>
      </c>
      <c r="F99" s="86">
        <v>1</v>
      </c>
      <c r="G99" s="122" t="s">
        <v>360</v>
      </c>
      <c r="H99" s="122" t="s">
        <v>234</v>
      </c>
      <c r="I99" s="122" t="s">
        <v>235</v>
      </c>
      <c r="J99" s="122" t="s">
        <v>80</v>
      </c>
      <c r="K99" s="122"/>
      <c r="L99" s="88" t="s">
        <v>269</v>
      </c>
      <c r="M99" s="115" t="s">
        <v>162</v>
      </c>
      <c r="N99" s="87" t="s">
        <v>131</v>
      </c>
      <c r="O99" s="126">
        <v>1047.53</v>
      </c>
      <c r="P99" s="126"/>
      <c r="Q99" s="126">
        <v>1047.53</v>
      </c>
      <c r="R99" s="126">
        <f>Q99</f>
        <v>1047.53</v>
      </c>
      <c r="S99" s="115" t="s">
        <v>163</v>
      </c>
      <c r="T99" s="115" t="s">
        <v>75</v>
      </c>
      <c r="U99" s="115" t="s">
        <v>98</v>
      </c>
      <c r="V99" s="117">
        <v>43281</v>
      </c>
      <c r="W99" s="117">
        <v>43284</v>
      </c>
      <c r="X99" s="115"/>
      <c r="Y99" s="115" t="s">
        <v>748</v>
      </c>
      <c r="Z99" s="115" t="s">
        <v>749</v>
      </c>
      <c r="AA99" s="115" t="s">
        <v>750</v>
      </c>
      <c r="AB99" s="115" t="s">
        <v>356</v>
      </c>
      <c r="AC99" s="115" t="s">
        <v>355</v>
      </c>
      <c r="AD99" s="115" t="s">
        <v>354</v>
      </c>
      <c r="AE99" s="87" t="s">
        <v>166</v>
      </c>
      <c r="AF99" s="115" t="s">
        <v>751</v>
      </c>
      <c r="AG99" s="115" t="s">
        <v>236</v>
      </c>
      <c r="AH99" s="115" t="s">
        <v>87</v>
      </c>
      <c r="AI99" s="117">
        <v>43313</v>
      </c>
      <c r="AJ99" s="117">
        <v>43313</v>
      </c>
      <c r="AK99" s="117">
        <f>AJ99+90</f>
        <v>43403</v>
      </c>
      <c r="AL99" s="115" t="s">
        <v>173</v>
      </c>
      <c r="AM99" s="115"/>
      <c r="AN99" s="115"/>
      <c r="AO99" s="115"/>
      <c r="AP99" s="115"/>
      <c r="AQ99" s="115"/>
      <c r="AR99" s="115"/>
      <c r="AS99" s="115"/>
      <c r="AT99" s="115"/>
      <c r="AU99" s="115"/>
      <c r="AV99" s="115" t="s">
        <v>168</v>
      </c>
      <c r="AW99" s="87" t="s">
        <v>752</v>
      </c>
      <c r="AX99" s="115"/>
      <c r="AY99" s="132">
        <v>90</v>
      </c>
    </row>
    <row r="100" spans="1:16383" s="34" customFormat="1" ht="42" customHeight="1">
      <c r="A100" s="16" t="s">
        <v>225</v>
      </c>
      <c r="B100" s="31" t="s">
        <v>486</v>
      </c>
      <c r="C100" s="16" t="s">
        <v>75</v>
      </c>
      <c r="D100" s="16" t="s">
        <v>359</v>
      </c>
      <c r="E100" s="16" t="s">
        <v>226</v>
      </c>
      <c r="F100" s="24">
        <v>1</v>
      </c>
      <c r="G100" s="15" t="s">
        <v>358</v>
      </c>
      <c r="H100" s="15" t="s">
        <v>237</v>
      </c>
      <c r="I100" s="15" t="s">
        <v>237</v>
      </c>
      <c r="J100" s="15" t="s">
        <v>80</v>
      </c>
      <c r="K100" s="15"/>
      <c r="L100" s="59" t="s">
        <v>269</v>
      </c>
      <c r="M100" s="16" t="s">
        <v>274</v>
      </c>
      <c r="N100" s="24" t="s">
        <v>230</v>
      </c>
      <c r="O100" s="29" t="s">
        <v>357</v>
      </c>
      <c r="P100" s="29"/>
      <c r="Q100" s="29">
        <v>200</v>
      </c>
      <c r="R100" s="29">
        <f t="shared" si="31"/>
        <v>236</v>
      </c>
      <c r="S100" s="16" t="s">
        <v>104</v>
      </c>
      <c r="T100" s="16" t="s">
        <v>75</v>
      </c>
      <c r="U100" s="16" t="s">
        <v>92</v>
      </c>
      <c r="V100" s="25">
        <f t="shared" si="32"/>
        <v>43125</v>
      </c>
      <c r="W100" s="25">
        <f t="shared" si="33"/>
        <v>43170</v>
      </c>
      <c r="X100" s="16"/>
      <c r="Y100" s="16"/>
      <c r="Z100" s="16"/>
      <c r="AA100" s="16"/>
      <c r="AB100" s="16" t="s">
        <v>356</v>
      </c>
      <c r="AC100" s="16" t="s">
        <v>355</v>
      </c>
      <c r="AD100" s="16" t="s">
        <v>354</v>
      </c>
      <c r="AE100" s="24" t="s">
        <v>166</v>
      </c>
      <c r="AF100" s="16" t="s">
        <v>80</v>
      </c>
      <c r="AG100" s="16" t="s">
        <v>236</v>
      </c>
      <c r="AH100" s="16" t="s">
        <v>87</v>
      </c>
      <c r="AI100" s="25">
        <f t="shared" si="34"/>
        <v>43190</v>
      </c>
      <c r="AJ100" s="25">
        <f t="shared" si="35"/>
        <v>43190</v>
      </c>
      <c r="AK100" s="25">
        <v>43220</v>
      </c>
      <c r="AL100" s="16" t="s">
        <v>173</v>
      </c>
      <c r="AM100" s="16"/>
      <c r="AN100" s="16"/>
      <c r="AO100" s="16"/>
      <c r="AP100" s="16"/>
      <c r="AQ100" s="16"/>
      <c r="AR100" s="16"/>
      <c r="AS100" s="16"/>
      <c r="AT100" s="16"/>
      <c r="AU100" s="16"/>
      <c r="AV100" s="16" t="s">
        <v>168</v>
      </c>
      <c r="AW100" s="16"/>
      <c r="AX100" s="16"/>
      <c r="AY100" s="28">
        <v>91</v>
      </c>
    </row>
    <row r="101" spans="1:16383" s="34" customFormat="1" ht="69">
      <c r="A101" s="16" t="s">
        <v>225</v>
      </c>
      <c r="B101" s="31" t="s">
        <v>487</v>
      </c>
      <c r="C101" s="16" t="s">
        <v>75</v>
      </c>
      <c r="D101" s="16" t="s">
        <v>359</v>
      </c>
      <c r="E101" s="16" t="s">
        <v>226</v>
      </c>
      <c r="F101" s="33">
        <v>1</v>
      </c>
      <c r="G101" s="15" t="s">
        <v>370</v>
      </c>
      <c r="H101" s="15" t="s">
        <v>237</v>
      </c>
      <c r="I101" s="15" t="s">
        <v>237</v>
      </c>
      <c r="J101" s="15" t="s">
        <v>80</v>
      </c>
      <c r="K101" s="15"/>
      <c r="L101" s="59" t="s">
        <v>269</v>
      </c>
      <c r="M101" s="16" t="s">
        <v>274</v>
      </c>
      <c r="N101" s="24" t="s">
        <v>230</v>
      </c>
      <c r="O101" s="29" t="s">
        <v>369</v>
      </c>
      <c r="P101" s="29"/>
      <c r="Q101" s="29">
        <v>250</v>
      </c>
      <c r="R101" s="29">
        <f t="shared" si="31"/>
        <v>295</v>
      </c>
      <c r="S101" s="16" t="s">
        <v>104</v>
      </c>
      <c r="T101" s="16" t="s">
        <v>75</v>
      </c>
      <c r="U101" s="16" t="s">
        <v>92</v>
      </c>
      <c r="V101" s="25">
        <f t="shared" si="32"/>
        <v>43186</v>
      </c>
      <c r="W101" s="25">
        <f t="shared" si="33"/>
        <v>43231</v>
      </c>
      <c r="X101" s="16"/>
      <c r="Y101" s="16"/>
      <c r="Z101" s="16"/>
      <c r="AA101" s="16"/>
      <c r="AB101" s="16" t="s">
        <v>356</v>
      </c>
      <c r="AC101" s="16" t="s">
        <v>355</v>
      </c>
      <c r="AD101" s="16" t="s">
        <v>354</v>
      </c>
      <c r="AE101" s="24" t="s">
        <v>166</v>
      </c>
      <c r="AF101" s="16" t="s">
        <v>80</v>
      </c>
      <c r="AG101" s="16" t="s">
        <v>236</v>
      </c>
      <c r="AH101" s="16" t="s">
        <v>87</v>
      </c>
      <c r="AI101" s="25">
        <f t="shared" si="34"/>
        <v>43251</v>
      </c>
      <c r="AJ101" s="25">
        <f t="shared" si="35"/>
        <v>43251</v>
      </c>
      <c r="AK101" s="25">
        <v>43281</v>
      </c>
      <c r="AL101" s="16" t="s">
        <v>173</v>
      </c>
      <c r="AM101" s="16"/>
      <c r="AN101" s="16"/>
      <c r="AO101" s="16"/>
      <c r="AP101" s="16"/>
      <c r="AQ101" s="16"/>
      <c r="AR101" s="16"/>
      <c r="AS101" s="16"/>
      <c r="AT101" s="16"/>
      <c r="AU101" s="16"/>
      <c r="AV101" s="16" t="s">
        <v>168</v>
      </c>
      <c r="AW101" s="16"/>
      <c r="AX101" s="16"/>
      <c r="AY101" s="28">
        <v>92</v>
      </c>
    </row>
    <row r="102" spans="1:16383" s="13" customFormat="1" ht="39.6">
      <c r="A102" s="15" t="s">
        <v>340</v>
      </c>
      <c r="B102" s="31" t="s">
        <v>534</v>
      </c>
      <c r="C102" s="33" t="s">
        <v>75</v>
      </c>
      <c r="D102" s="14" t="s">
        <v>215</v>
      </c>
      <c r="E102" s="24" t="s">
        <v>159</v>
      </c>
      <c r="F102" s="24">
        <v>1</v>
      </c>
      <c r="G102" s="15" t="s">
        <v>341</v>
      </c>
      <c r="H102" s="15" t="s">
        <v>342</v>
      </c>
      <c r="I102" s="15" t="s">
        <v>342</v>
      </c>
      <c r="J102" s="15" t="s">
        <v>80</v>
      </c>
      <c r="K102" s="15"/>
      <c r="L102" s="59" t="s">
        <v>269</v>
      </c>
      <c r="M102" s="33" t="s">
        <v>162</v>
      </c>
      <c r="N102" s="15" t="s">
        <v>106</v>
      </c>
      <c r="O102" s="29">
        <v>408</v>
      </c>
      <c r="P102" s="29"/>
      <c r="Q102" s="29">
        <v>408</v>
      </c>
      <c r="R102" s="29">
        <f t="shared" ref="R102:R103" si="36">Q102*1.18</f>
        <v>481.44</v>
      </c>
      <c r="S102" s="33" t="s">
        <v>163</v>
      </c>
      <c r="T102" s="14" t="s">
        <v>75</v>
      </c>
      <c r="U102" s="14" t="s">
        <v>98</v>
      </c>
      <c r="V102" s="22">
        <v>43079</v>
      </c>
      <c r="W102" s="57">
        <f>V102+3</f>
        <v>43082</v>
      </c>
      <c r="X102" s="72" t="s">
        <v>562</v>
      </c>
      <c r="Y102" s="14" t="s">
        <v>344</v>
      </c>
      <c r="Z102" s="33">
        <v>7713076301</v>
      </c>
      <c r="AA102" s="33">
        <v>997750001</v>
      </c>
      <c r="AB102" s="14" t="s">
        <v>341</v>
      </c>
      <c r="AC102" s="14"/>
      <c r="AD102" s="33">
        <v>796</v>
      </c>
      <c r="AE102" s="14" t="s">
        <v>93</v>
      </c>
      <c r="AF102" s="33">
        <v>1</v>
      </c>
      <c r="AG102" s="24">
        <v>93000000000</v>
      </c>
      <c r="AH102" s="73" t="s">
        <v>87</v>
      </c>
      <c r="AI102" s="57">
        <v>43110</v>
      </c>
      <c r="AJ102" s="57">
        <v>43110</v>
      </c>
      <c r="AK102" s="57">
        <v>43465</v>
      </c>
      <c r="AL102" s="33">
        <v>2018</v>
      </c>
      <c r="AM102" s="33" t="s">
        <v>168</v>
      </c>
      <c r="AN102" s="33"/>
      <c r="AO102" s="33"/>
      <c r="AP102" s="33"/>
      <c r="AQ102" s="33"/>
      <c r="AR102" s="33"/>
      <c r="AS102" s="33"/>
      <c r="AT102" s="33"/>
      <c r="AU102" s="33"/>
      <c r="AV102" s="33" t="s">
        <v>168</v>
      </c>
      <c r="AW102" s="2"/>
      <c r="AX102" s="34"/>
      <c r="AY102" s="28">
        <v>93</v>
      </c>
    </row>
    <row r="103" spans="1:16383" s="13" customFormat="1" ht="27.6">
      <c r="A103" s="15" t="s">
        <v>340</v>
      </c>
      <c r="B103" s="31" t="s">
        <v>535</v>
      </c>
      <c r="C103" s="33" t="s">
        <v>75</v>
      </c>
      <c r="D103" s="14" t="s">
        <v>215</v>
      </c>
      <c r="E103" s="24" t="s">
        <v>159</v>
      </c>
      <c r="F103" s="33">
        <v>1</v>
      </c>
      <c r="G103" s="15" t="s">
        <v>341</v>
      </c>
      <c r="H103" s="15" t="s">
        <v>345</v>
      </c>
      <c r="I103" s="15" t="s">
        <v>345</v>
      </c>
      <c r="J103" s="15" t="s">
        <v>80</v>
      </c>
      <c r="K103" s="15"/>
      <c r="L103" s="59" t="s">
        <v>269</v>
      </c>
      <c r="M103" s="33" t="s">
        <v>162</v>
      </c>
      <c r="N103" s="15" t="s">
        <v>106</v>
      </c>
      <c r="O103" s="29" t="s">
        <v>346</v>
      </c>
      <c r="P103" s="29"/>
      <c r="Q103" s="29">
        <v>803.63</v>
      </c>
      <c r="R103" s="29">
        <f t="shared" si="36"/>
        <v>948.28339999999992</v>
      </c>
      <c r="S103" s="33" t="s">
        <v>104</v>
      </c>
      <c r="T103" s="14" t="s">
        <v>75</v>
      </c>
      <c r="U103" s="24" t="s">
        <v>92</v>
      </c>
      <c r="V103" s="22" t="s">
        <v>343</v>
      </c>
      <c r="W103" s="74">
        <f t="shared" ref="W103:W109" si="37">V103+45</f>
        <v>43119</v>
      </c>
      <c r="X103" s="33"/>
      <c r="Y103" s="14"/>
      <c r="Z103" s="33"/>
      <c r="AA103" s="33"/>
      <c r="AB103" s="14" t="s">
        <v>341</v>
      </c>
      <c r="AC103" s="14" t="s">
        <v>341</v>
      </c>
      <c r="AD103" s="33">
        <v>796</v>
      </c>
      <c r="AE103" s="14" t="s">
        <v>93</v>
      </c>
      <c r="AF103" s="33">
        <v>1</v>
      </c>
      <c r="AG103" s="24">
        <v>93000000000</v>
      </c>
      <c r="AH103" s="73" t="s">
        <v>87</v>
      </c>
      <c r="AI103" s="57">
        <f t="shared" ref="AI103:AI109" si="38">W103+20</f>
        <v>43139</v>
      </c>
      <c r="AJ103" s="57">
        <f>AI103</f>
        <v>43139</v>
      </c>
      <c r="AK103" s="57">
        <v>43465</v>
      </c>
      <c r="AL103" s="36">
        <v>2018</v>
      </c>
      <c r="AM103" s="33" t="s">
        <v>168</v>
      </c>
      <c r="AN103" s="33"/>
      <c r="AO103" s="33"/>
      <c r="AP103" s="33"/>
      <c r="AQ103" s="33"/>
      <c r="AR103" s="33"/>
      <c r="AS103" s="33"/>
      <c r="AT103" s="33"/>
      <c r="AU103" s="33"/>
      <c r="AV103" s="33" t="s">
        <v>168</v>
      </c>
      <c r="AW103" s="33"/>
      <c r="AX103" s="34"/>
      <c r="AY103" s="28">
        <v>94</v>
      </c>
    </row>
    <row r="104" spans="1:16383" s="92" customFormat="1" ht="372.6">
      <c r="A104" s="115" t="s">
        <v>225</v>
      </c>
      <c r="B104" s="85" t="s">
        <v>536</v>
      </c>
      <c r="C104" s="91" t="s">
        <v>75</v>
      </c>
      <c r="D104" s="91" t="s">
        <v>349</v>
      </c>
      <c r="E104" s="91" t="s">
        <v>350</v>
      </c>
      <c r="F104" s="87">
        <v>1</v>
      </c>
      <c r="G104" s="91" t="s">
        <v>351</v>
      </c>
      <c r="H104" s="91" t="s">
        <v>352</v>
      </c>
      <c r="I104" s="91" t="s">
        <v>353</v>
      </c>
      <c r="J104" s="91">
        <v>2</v>
      </c>
      <c r="K104" s="91"/>
      <c r="L104" s="88" t="s">
        <v>269</v>
      </c>
      <c r="M104" s="115" t="s">
        <v>274</v>
      </c>
      <c r="N104" s="141" t="s">
        <v>106</v>
      </c>
      <c r="O104" s="131">
        <v>660</v>
      </c>
      <c r="P104" s="131"/>
      <c r="Q104" s="131">
        <v>660</v>
      </c>
      <c r="R104" s="131">
        <f>Q104</f>
        <v>660</v>
      </c>
      <c r="S104" s="91" t="s">
        <v>104</v>
      </c>
      <c r="T104" s="91" t="s">
        <v>75</v>
      </c>
      <c r="U104" s="115" t="s">
        <v>92</v>
      </c>
      <c r="V104" s="117">
        <v>43153</v>
      </c>
      <c r="W104" s="117">
        <f t="shared" si="37"/>
        <v>43198</v>
      </c>
      <c r="X104" s="91"/>
      <c r="Y104" s="91"/>
      <c r="Z104" s="91"/>
      <c r="AA104" s="91"/>
      <c r="AB104" s="91" t="str">
        <f>G104</f>
        <v xml:space="preserve">Комплекс кадастровых работ по технической инвентаризации  под электросетевыми объектами (недвижимых сооружений) нового строительства АО «Тываэнерго» - ВЛ, КЛ и ПС (ТП, РП, КТП) с постановкой на кадастровый учет данных объектов и государственной регистрации права </v>
      </c>
      <c r="AC104" s="107"/>
      <c r="AD104" s="91">
        <v>876</v>
      </c>
      <c r="AE104" s="87" t="s">
        <v>166</v>
      </c>
      <c r="AF104" s="91">
        <v>1</v>
      </c>
      <c r="AG104" s="118">
        <v>930000000</v>
      </c>
      <c r="AH104" s="91" t="s">
        <v>87</v>
      </c>
      <c r="AI104" s="117">
        <f t="shared" si="38"/>
        <v>43218</v>
      </c>
      <c r="AJ104" s="117">
        <f>AI104</f>
        <v>43218</v>
      </c>
      <c r="AK104" s="117">
        <f>AJ104+121</f>
        <v>43339</v>
      </c>
      <c r="AL104" s="91">
        <v>2018</v>
      </c>
      <c r="AM104" s="91"/>
      <c r="AN104" s="91"/>
      <c r="AO104" s="91"/>
      <c r="AP104" s="95"/>
      <c r="AQ104" s="91" t="s">
        <v>271</v>
      </c>
      <c r="AR104" s="91"/>
      <c r="AS104" s="91" t="s">
        <v>271</v>
      </c>
      <c r="AT104" s="91" t="s">
        <v>271</v>
      </c>
      <c r="AU104" s="91" t="s">
        <v>271</v>
      </c>
      <c r="AV104" s="91" t="s">
        <v>168</v>
      </c>
      <c r="AW104" s="87" t="s">
        <v>642</v>
      </c>
      <c r="AY104" s="93">
        <v>95</v>
      </c>
    </row>
    <row r="105" spans="1:16383" s="164" customFormat="1" ht="41.4">
      <c r="A105" s="144" t="s">
        <v>243</v>
      </c>
      <c r="B105" s="161" t="s">
        <v>452</v>
      </c>
      <c r="C105" s="146" t="s">
        <v>75</v>
      </c>
      <c r="D105" s="144" t="s">
        <v>515</v>
      </c>
      <c r="E105" s="144"/>
      <c r="F105" s="162">
        <v>1</v>
      </c>
      <c r="G105" s="144" t="s">
        <v>531</v>
      </c>
      <c r="H105" s="15" t="s">
        <v>525</v>
      </c>
      <c r="I105" s="15" t="s">
        <v>524</v>
      </c>
      <c r="J105" s="15" t="s">
        <v>124</v>
      </c>
      <c r="K105" s="15"/>
      <c r="L105" s="59" t="s">
        <v>269</v>
      </c>
      <c r="M105" s="15"/>
      <c r="N105" s="15" t="s">
        <v>512</v>
      </c>
      <c r="O105" s="29">
        <v>423.1</v>
      </c>
      <c r="P105" s="29"/>
      <c r="Q105" s="154">
        <v>423.1</v>
      </c>
      <c r="R105" s="154">
        <f>Q105*1.18</f>
        <v>499.25799999999998</v>
      </c>
      <c r="S105" s="144" t="s">
        <v>90</v>
      </c>
      <c r="T105" s="15" t="s">
        <v>75</v>
      </c>
      <c r="U105" s="16" t="s">
        <v>92</v>
      </c>
      <c r="V105" s="163">
        <v>43171</v>
      </c>
      <c r="W105" s="163">
        <f t="shared" si="37"/>
        <v>43216</v>
      </c>
      <c r="X105" s="15"/>
      <c r="Y105" s="15"/>
      <c r="Z105" s="15"/>
      <c r="AA105" s="15"/>
      <c r="AB105" s="15" t="s">
        <v>530</v>
      </c>
      <c r="AC105" s="15"/>
      <c r="AD105" s="15" t="s">
        <v>529</v>
      </c>
      <c r="AE105" s="15" t="s">
        <v>528</v>
      </c>
      <c r="AF105" s="75">
        <v>2000</v>
      </c>
      <c r="AG105" s="15" t="s">
        <v>527</v>
      </c>
      <c r="AH105" s="15" t="s">
        <v>87</v>
      </c>
      <c r="AI105" s="22">
        <f t="shared" si="38"/>
        <v>43236</v>
      </c>
      <c r="AJ105" s="22" t="s">
        <v>526</v>
      </c>
      <c r="AK105" s="22">
        <f t="shared" ref="AK105:AK112" si="39">AJ105+30</f>
        <v>43266</v>
      </c>
      <c r="AL105" s="15" t="s">
        <v>173</v>
      </c>
      <c r="AM105" s="15"/>
      <c r="AN105" s="76"/>
      <c r="AO105" s="76"/>
      <c r="AP105" s="77"/>
      <c r="AQ105" s="78"/>
      <c r="AR105" s="78"/>
      <c r="AS105" s="79"/>
      <c r="AT105" s="80"/>
      <c r="AU105" s="80"/>
      <c r="AV105" s="76" t="s">
        <v>269</v>
      </c>
      <c r="AW105" s="144"/>
      <c r="AX105" s="34"/>
      <c r="AY105" s="159">
        <v>96</v>
      </c>
    </row>
    <row r="106" spans="1:16383" s="13" customFormat="1" ht="41.4">
      <c r="A106" s="15" t="s">
        <v>243</v>
      </c>
      <c r="B106" s="31" t="s">
        <v>453</v>
      </c>
      <c r="C106" s="14" t="s">
        <v>75</v>
      </c>
      <c r="D106" s="15" t="s">
        <v>515</v>
      </c>
      <c r="E106" s="15"/>
      <c r="F106" s="24">
        <v>1</v>
      </c>
      <c r="G106" s="15" t="s">
        <v>252</v>
      </c>
      <c r="H106" s="15" t="s">
        <v>525</v>
      </c>
      <c r="I106" s="15" t="s">
        <v>524</v>
      </c>
      <c r="J106" s="15" t="s">
        <v>80</v>
      </c>
      <c r="K106" s="15"/>
      <c r="L106" s="59" t="s">
        <v>269</v>
      </c>
      <c r="M106" s="15"/>
      <c r="N106" s="15" t="s">
        <v>512</v>
      </c>
      <c r="O106" s="29">
        <v>540.95600000000002</v>
      </c>
      <c r="P106" s="29"/>
      <c r="Q106" s="29">
        <v>540.95600000000002</v>
      </c>
      <c r="R106" s="29">
        <f>Q106*1.18</f>
        <v>638.32808</v>
      </c>
      <c r="S106" s="15" t="s">
        <v>90</v>
      </c>
      <c r="T106" s="15" t="s">
        <v>75</v>
      </c>
      <c r="U106" s="16" t="s">
        <v>92</v>
      </c>
      <c r="V106" s="22">
        <v>43087</v>
      </c>
      <c r="W106" s="22">
        <f t="shared" si="37"/>
        <v>43132</v>
      </c>
      <c r="X106" s="15"/>
      <c r="Y106" s="15"/>
      <c r="Z106" s="15"/>
      <c r="AA106" s="15"/>
      <c r="AB106" s="15" t="s">
        <v>252</v>
      </c>
      <c r="AC106" s="15"/>
      <c r="AD106" s="15" t="s">
        <v>319</v>
      </c>
      <c r="AE106" s="14" t="s">
        <v>93</v>
      </c>
      <c r="AF106" s="75">
        <v>33771</v>
      </c>
      <c r="AG106" s="15" t="s">
        <v>516</v>
      </c>
      <c r="AH106" s="15" t="s">
        <v>87</v>
      </c>
      <c r="AI106" s="22">
        <f t="shared" si="38"/>
        <v>43152</v>
      </c>
      <c r="AJ106" s="22" t="s">
        <v>521</v>
      </c>
      <c r="AK106" s="22">
        <f t="shared" si="39"/>
        <v>43182</v>
      </c>
      <c r="AL106" s="15" t="s">
        <v>173</v>
      </c>
      <c r="AM106" s="15"/>
      <c r="AN106" s="76"/>
      <c r="AO106" s="76"/>
      <c r="AP106" s="77"/>
      <c r="AQ106" s="78"/>
      <c r="AR106" s="78"/>
      <c r="AS106" s="79"/>
      <c r="AT106" s="80"/>
      <c r="AU106" s="80"/>
      <c r="AV106" s="76" t="s">
        <v>269</v>
      </c>
      <c r="AW106" s="15"/>
      <c r="AX106" s="34"/>
      <c r="AY106" s="28">
        <v>97</v>
      </c>
    </row>
    <row r="107" spans="1:16383" s="13" customFormat="1" ht="41.4">
      <c r="A107" s="15" t="s">
        <v>243</v>
      </c>
      <c r="B107" s="31" t="s">
        <v>454</v>
      </c>
      <c r="C107" s="14" t="s">
        <v>75</v>
      </c>
      <c r="D107" s="15" t="s">
        <v>515</v>
      </c>
      <c r="E107" s="15"/>
      <c r="F107" s="24">
        <v>1</v>
      </c>
      <c r="G107" s="15" t="s">
        <v>249</v>
      </c>
      <c r="H107" s="15" t="s">
        <v>523</v>
      </c>
      <c r="I107" s="15" t="s">
        <v>522</v>
      </c>
      <c r="J107" s="15" t="s">
        <v>124</v>
      </c>
      <c r="K107" s="15"/>
      <c r="L107" s="59" t="s">
        <v>269</v>
      </c>
      <c r="M107" s="15"/>
      <c r="N107" s="15" t="s">
        <v>512</v>
      </c>
      <c r="O107" s="29">
        <v>196.86099999999999</v>
      </c>
      <c r="P107" s="29"/>
      <c r="Q107" s="29">
        <v>196.86</v>
      </c>
      <c r="R107" s="29">
        <f t="shared" ref="R107:R131" si="40">Q107*1.18</f>
        <v>232.29480000000001</v>
      </c>
      <c r="S107" s="15" t="s">
        <v>90</v>
      </c>
      <c r="T107" s="15" t="s">
        <v>75</v>
      </c>
      <c r="U107" s="16" t="s">
        <v>92</v>
      </c>
      <c r="V107" s="22">
        <v>43087</v>
      </c>
      <c r="W107" s="22">
        <f t="shared" si="37"/>
        <v>43132</v>
      </c>
      <c r="X107" s="15"/>
      <c r="Y107" s="15"/>
      <c r="Z107" s="15"/>
      <c r="AA107" s="15"/>
      <c r="AB107" s="15" t="s">
        <v>249</v>
      </c>
      <c r="AC107" s="15"/>
      <c r="AD107" s="15" t="s">
        <v>319</v>
      </c>
      <c r="AE107" s="14" t="s">
        <v>93</v>
      </c>
      <c r="AF107" s="75">
        <v>2461</v>
      </c>
      <c r="AG107" s="15" t="s">
        <v>516</v>
      </c>
      <c r="AH107" s="15" t="s">
        <v>87</v>
      </c>
      <c r="AI107" s="22">
        <f t="shared" si="38"/>
        <v>43152</v>
      </c>
      <c r="AJ107" s="22" t="s">
        <v>521</v>
      </c>
      <c r="AK107" s="22">
        <f t="shared" si="39"/>
        <v>43182</v>
      </c>
      <c r="AL107" s="15" t="s">
        <v>173</v>
      </c>
      <c r="AM107" s="15"/>
      <c r="AN107" s="76"/>
      <c r="AO107" s="76"/>
      <c r="AP107" s="77"/>
      <c r="AQ107" s="78"/>
      <c r="AR107" s="78"/>
      <c r="AS107" s="79"/>
      <c r="AT107" s="80"/>
      <c r="AU107" s="80"/>
      <c r="AV107" s="76" t="s">
        <v>269</v>
      </c>
      <c r="AW107" s="15"/>
      <c r="AX107" s="34"/>
      <c r="AY107" s="28">
        <v>98</v>
      </c>
    </row>
    <row r="108" spans="1:16383" s="13" customFormat="1" ht="82.8">
      <c r="A108" s="15" t="s">
        <v>243</v>
      </c>
      <c r="B108" s="31" t="s">
        <v>455</v>
      </c>
      <c r="C108" s="14" t="s">
        <v>75</v>
      </c>
      <c r="D108" s="15" t="s">
        <v>515</v>
      </c>
      <c r="E108" s="15"/>
      <c r="F108" s="33">
        <v>1</v>
      </c>
      <c r="G108" s="15" t="s">
        <v>520</v>
      </c>
      <c r="H108" s="15" t="s">
        <v>568</v>
      </c>
      <c r="I108" s="15" t="s">
        <v>519</v>
      </c>
      <c r="J108" s="15" t="s">
        <v>124</v>
      </c>
      <c r="K108" s="15"/>
      <c r="L108" s="59" t="s">
        <v>269</v>
      </c>
      <c r="M108" s="15"/>
      <c r="N108" s="15" t="s">
        <v>512</v>
      </c>
      <c r="O108" s="29">
        <v>167.67</v>
      </c>
      <c r="P108" s="29"/>
      <c r="Q108" s="29">
        <v>167.67</v>
      </c>
      <c r="R108" s="29">
        <f t="shared" si="40"/>
        <v>197.85059999999999</v>
      </c>
      <c r="S108" s="15" t="s">
        <v>90</v>
      </c>
      <c r="T108" s="15" t="s">
        <v>75</v>
      </c>
      <c r="U108" s="16" t="s">
        <v>92</v>
      </c>
      <c r="V108" s="22">
        <v>43089</v>
      </c>
      <c r="W108" s="22">
        <f t="shared" si="37"/>
        <v>43134</v>
      </c>
      <c r="X108" s="15"/>
      <c r="Y108" s="15"/>
      <c r="Z108" s="15"/>
      <c r="AA108" s="15"/>
      <c r="AB108" s="15" t="s">
        <v>518</v>
      </c>
      <c r="AC108" s="15"/>
      <c r="AD108" s="15" t="s">
        <v>319</v>
      </c>
      <c r="AE108" s="14" t="s">
        <v>93</v>
      </c>
      <c r="AF108" s="75">
        <v>10</v>
      </c>
      <c r="AG108" s="15" t="s">
        <v>516</v>
      </c>
      <c r="AH108" s="15" t="s">
        <v>87</v>
      </c>
      <c r="AI108" s="22">
        <f t="shared" si="38"/>
        <v>43154</v>
      </c>
      <c r="AJ108" s="22" t="s">
        <v>517</v>
      </c>
      <c r="AK108" s="22">
        <f t="shared" si="39"/>
        <v>43184</v>
      </c>
      <c r="AL108" s="15" t="s">
        <v>173</v>
      </c>
      <c r="AM108" s="15"/>
      <c r="AN108" s="76"/>
      <c r="AO108" s="76"/>
      <c r="AP108" s="77"/>
      <c r="AQ108" s="78"/>
      <c r="AR108" s="78"/>
      <c r="AS108" s="79"/>
      <c r="AT108" s="80"/>
      <c r="AU108" s="80"/>
      <c r="AV108" s="76" t="s">
        <v>269</v>
      </c>
      <c r="AW108" s="15"/>
      <c r="AX108" s="34"/>
      <c r="AY108" s="28">
        <v>99</v>
      </c>
    </row>
    <row r="109" spans="1:16383" s="100" customFormat="1" ht="217.5" customHeight="1">
      <c r="A109" s="186" t="s">
        <v>243</v>
      </c>
      <c r="B109" s="187" t="s">
        <v>456</v>
      </c>
      <c r="C109" s="185" t="s">
        <v>75</v>
      </c>
      <c r="D109" s="185" t="s">
        <v>515</v>
      </c>
      <c r="E109" s="185" t="s">
        <v>81</v>
      </c>
      <c r="F109" s="188">
        <v>1</v>
      </c>
      <c r="G109" s="185" t="s">
        <v>251</v>
      </c>
      <c r="H109" s="186" t="s">
        <v>514</v>
      </c>
      <c r="I109" s="186" t="s">
        <v>513</v>
      </c>
      <c r="J109" s="185">
        <v>1</v>
      </c>
      <c r="K109" s="185"/>
      <c r="L109" s="189" t="s">
        <v>269</v>
      </c>
      <c r="M109" s="185"/>
      <c r="N109" s="185" t="s">
        <v>512</v>
      </c>
      <c r="O109" s="190">
        <v>243.23500000000001</v>
      </c>
      <c r="P109" s="190"/>
      <c r="Q109" s="190">
        <v>243.23500000000001</v>
      </c>
      <c r="R109" s="191">
        <f t="shared" si="40"/>
        <v>287.01729999999998</v>
      </c>
      <c r="S109" s="185" t="s">
        <v>90</v>
      </c>
      <c r="T109" s="185" t="s">
        <v>75</v>
      </c>
      <c r="U109" s="186" t="s">
        <v>92</v>
      </c>
      <c r="V109" s="192">
        <v>43217</v>
      </c>
      <c r="W109" s="192">
        <f t="shared" si="37"/>
        <v>43262</v>
      </c>
      <c r="X109" s="185"/>
      <c r="Y109" s="185"/>
      <c r="Z109" s="185"/>
      <c r="AA109" s="185"/>
      <c r="AB109" s="185" t="str">
        <f>G109</f>
        <v>Поставка мебели</v>
      </c>
      <c r="AC109" s="193"/>
      <c r="AD109" s="194" t="s">
        <v>319</v>
      </c>
      <c r="AE109" s="185" t="s">
        <v>93</v>
      </c>
      <c r="AF109" s="185">
        <v>52</v>
      </c>
      <c r="AG109" s="195">
        <v>930000000</v>
      </c>
      <c r="AH109" s="185" t="s">
        <v>87</v>
      </c>
      <c r="AI109" s="192">
        <f t="shared" si="38"/>
        <v>43282</v>
      </c>
      <c r="AJ109" s="192">
        <f>AI109</f>
        <v>43282</v>
      </c>
      <c r="AK109" s="192">
        <f t="shared" si="39"/>
        <v>43312</v>
      </c>
      <c r="AL109" s="194" t="s">
        <v>173</v>
      </c>
      <c r="AM109" s="185"/>
      <c r="AN109" s="185"/>
      <c r="AO109" s="185"/>
      <c r="AP109" s="185"/>
      <c r="AQ109" s="185"/>
      <c r="AR109" s="185"/>
      <c r="AS109" s="185" t="s">
        <v>271</v>
      </c>
      <c r="AT109" s="185" t="s">
        <v>271</v>
      </c>
      <c r="AU109" s="185" t="s">
        <v>271</v>
      </c>
      <c r="AV109" s="196" t="s">
        <v>269</v>
      </c>
      <c r="AW109" s="132" t="s">
        <v>690</v>
      </c>
      <c r="AX109" s="197"/>
      <c r="AY109" s="238">
        <v>100</v>
      </c>
      <c r="AZ109" s="197"/>
      <c r="BA109" s="197"/>
      <c r="BB109" s="197"/>
      <c r="BC109" s="197"/>
      <c r="BD109" s="197"/>
      <c r="BE109" s="197"/>
      <c r="BF109" s="197"/>
      <c r="BG109" s="197"/>
      <c r="BH109" s="197"/>
      <c r="BI109" s="197"/>
      <c r="BJ109" s="197"/>
      <c r="BK109" s="197"/>
      <c r="BL109" s="197"/>
      <c r="BM109" s="197"/>
      <c r="BN109" s="197"/>
      <c r="BO109" s="197"/>
      <c r="BP109" s="197"/>
      <c r="BQ109" s="197"/>
      <c r="BR109" s="197"/>
      <c r="BS109" s="197"/>
      <c r="BT109" s="197"/>
      <c r="BU109" s="197"/>
      <c r="BV109" s="197"/>
      <c r="BW109" s="197"/>
      <c r="BX109" s="197"/>
      <c r="BY109" s="197"/>
      <c r="BZ109" s="197"/>
      <c r="CA109" s="197"/>
      <c r="CB109" s="197"/>
      <c r="CC109" s="197"/>
      <c r="CD109" s="197"/>
      <c r="CE109" s="197"/>
      <c r="CF109" s="197"/>
      <c r="CG109" s="197"/>
      <c r="CH109" s="197"/>
      <c r="CI109" s="197"/>
      <c r="CJ109" s="197"/>
      <c r="CK109" s="197"/>
      <c r="CL109" s="197"/>
      <c r="CM109" s="197"/>
      <c r="CN109" s="197"/>
      <c r="CO109" s="197"/>
      <c r="CP109" s="197"/>
      <c r="CQ109" s="197"/>
      <c r="CR109" s="197"/>
      <c r="CS109" s="197"/>
      <c r="CT109" s="197"/>
      <c r="CU109" s="197"/>
      <c r="CV109" s="197"/>
      <c r="CW109" s="197"/>
      <c r="CX109" s="197"/>
      <c r="CY109" s="197"/>
      <c r="CZ109" s="197"/>
      <c r="DA109" s="197"/>
      <c r="DB109" s="197"/>
      <c r="DC109" s="197"/>
      <c r="DD109" s="197"/>
      <c r="DE109" s="197"/>
      <c r="DF109" s="197"/>
      <c r="DG109" s="197"/>
      <c r="DH109" s="197"/>
      <c r="DI109" s="197"/>
      <c r="DJ109" s="197"/>
      <c r="DK109" s="197"/>
      <c r="DL109" s="197"/>
      <c r="DM109" s="197"/>
      <c r="DN109" s="197"/>
      <c r="DO109" s="197"/>
      <c r="DP109" s="197"/>
      <c r="DQ109" s="197"/>
      <c r="DR109" s="197"/>
      <c r="DS109" s="197"/>
      <c r="DT109" s="197"/>
      <c r="DU109" s="197"/>
      <c r="DV109" s="197"/>
      <c r="DW109" s="197"/>
      <c r="DX109" s="197"/>
      <c r="DY109" s="197"/>
      <c r="DZ109" s="197"/>
      <c r="EA109" s="197"/>
      <c r="EB109" s="197"/>
      <c r="EC109" s="197"/>
      <c r="ED109" s="197"/>
      <c r="EE109" s="197"/>
      <c r="EF109" s="197"/>
      <c r="EG109" s="197"/>
      <c r="EH109" s="197"/>
      <c r="EI109" s="197"/>
      <c r="EJ109" s="197"/>
      <c r="EK109" s="197"/>
      <c r="EL109" s="197"/>
      <c r="EM109" s="197"/>
      <c r="EN109" s="197"/>
      <c r="EO109" s="197"/>
      <c r="EP109" s="197"/>
      <c r="EQ109" s="197"/>
      <c r="ER109" s="197"/>
      <c r="ES109" s="197"/>
      <c r="ET109" s="197"/>
      <c r="EU109" s="197"/>
      <c r="EV109" s="197"/>
      <c r="EW109" s="197"/>
      <c r="EX109" s="197"/>
      <c r="EY109" s="197"/>
      <c r="EZ109" s="197"/>
      <c r="FA109" s="197"/>
      <c r="FB109" s="197"/>
      <c r="FC109" s="197"/>
      <c r="FD109" s="197"/>
      <c r="FE109" s="197"/>
      <c r="FF109" s="197"/>
      <c r="FG109" s="197"/>
      <c r="FH109" s="197"/>
      <c r="FI109" s="197"/>
      <c r="FJ109" s="197"/>
      <c r="FK109" s="197"/>
      <c r="FL109" s="197"/>
      <c r="FM109" s="197"/>
      <c r="FN109" s="197"/>
      <c r="FO109" s="197"/>
      <c r="FP109" s="197"/>
      <c r="FQ109" s="197"/>
      <c r="FR109" s="197"/>
      <c r="FS109" s="197"/>
      <c r="FT109" s="197"/>
      <c r="FU109" s="197"/>
      <c r="FV109" s="197"/>
      <c r="FW109" s="197"/>
      <c r="FX109" s="197"/>
      <c r="FY109" s="197"/>
      <c r="FZ109" s="197"/>
      <c r="GA109" s="197"/>
      <c r="GB109" s="197"/>
      <c r="GC109" s="197"/>
      <c r="GD109" s="197"/>
      <c r="GE109" s="197"/>
      <c r="GF109" s="197"/>
      <c r="GG109" s="197"/>
      <c r="GH109" s="197"/>
      <c r="GI109" s="197"/>
      <c r="GJ109" s="197"/>
      <c r="GK109" s="197"/>
      <c r="GL109" s="197"/>
      <c r="GM109" s="197"/>
      <c r="GN109" s="197"/>
      <c r="GO109" s="197"/>
      <c r="GP109" s="197"/>
      <c r="GQ109" s="197"/>
      <c r="GR109" s="197"/>
      <c r="GS109" s="197"/>
      <c r="GT109" s="197"/>
      <c r="GU109" s="197"/>
      <c r="GV109" s="197"/>
      <c r="GW109" s="197"/>
      <c r="GX109" s="197"/>
      <c r="GY109" s="197"/>
      <c r="GZ109" s="197"/>
      <c r="HA109" s="197"/>
      <c r="HB109" s="197"/>
      <c r="HC109" s="197"/>
      <c r="HD109" s="197"/>
      <c r="HE109" s="197"/>
      <c r="HF109" s="197"/>
      <c r="HG109" s="197"/>
      <c r="HH109" s="197"/>
      <c r="HI109" s="197"/>
      <c r="HJ109" s="197"/>
      <c r="HK109" s="197"/>
      <c r="HL109" s="197"/>
      <c r="HM109" s="197"/>
      <c r="HN109" s="197"/>
      <c r="HO109" s="197"/>
      <c r="HP109" s="197"/>
      <c r="HQ109" s="197"/>
      <c r="HR109" s="197"/>
      <c r="HS109" s="197"/>
      <c r="HT109" s="197"/>
      <c r="HU109" s="197"/>
      <c r="HV109" s="197"/>
      <c r="HW109" s="197"/>
      <c r="HX109" s="197"/>
      <c r="HY109" s="197"/>
      <c r="HZ109" s="197"/>
      <c r="IA109" s="197"/>
      <c r="IB109" s="197"/>
      <c r="IC109" s="197"/>
      <c r="ID109" s="197"/>
      <c r="IE109" s="197"/>
      <c r="IF109" s="197"/>
      <c r="IG109" s="197"/>
      <c r="IH109" s="197"/>
      <c r="II109" s="197"/>
      <c r="IJ109" s="197"/>
      <c r="IK109" s="197"/>
      <c r="IL109" s="197"/>
      <c r="IM109" s="197"/>
      <c r="IN109" s="197"/>
      <c r="IO109" s="197"/>
      <c r="IP109" s="197"/>
      <c r="IQ109" s="197"/>
      <c r="IR109" s="197"/>
      <c r="IS109" s="197"/>
      <c r="IT109" s="197"/>
      <c r="IU109" s="197"/>
      <c r="IV109" s="197"/>
      <c r="IW109" s="197"/>
      <c r="IX109" s="197"/>
      <c r="IY109" s="197"/>
      <c r="IZ109" s="197"/>
      <c r="JA109" s="197"/>
      <c r="JB109" s="197"/>
      <c r="JC109" s="197"/>
      <c r="JD109" s="197"/>
      <c r="JE109" s="197"/>
      <c r="JF109" s="197"/>
      <c r="JG109" s="197"/>
      <c r="JH109" s="197"/>
      <c r="JI109" s="197"/>
      <c r="JJ109" s="197"/>
      <c r="JK109" s="197"/>
      <c r="JL109" s="197"/>
      <c r="JM109" s="197"/>
      <c r="JN109" s="197"/>
      <c r="JO109" s="197"/>
      <c r="JP109" s="197"/>
      <c r="JQ109" s="197"/>
      <c r="JR109" s="197"/>
      <c r="JS109" s="197"/>
      <c r="JT109" s="197"/>
      <c r="JU109" s="197"/>
      <c r="JV109" s="197"/>
      <c r="JW109" s="197"/>
      <c r="JX109" s="197"/>
      <c r="JY109" s="197"/>
      <c r="JZ109" s="197"/>
      <c r="KA109" s="197"/>
      <c r="KB109" s="197"/>
      <c r="KC109" s="197"/>
      <c r="KD109" s="197"/>
      <c r="KE109" s="197"/>
      <c r="KF109" s="197"/>
      <c r="KG109" s="197"/>
      <c r="KH109" s="197"/>
      <c r="KI109" s="197"/>
      <c r="KJ109" s="197"/>
      <c r="KK109" s="197"/>
      <c r="KL109" s="197"/>
      <c r="KM109" s="197"/>
      <c r="KN109" s="197"/>
      <c r="KO109" s="197"/>
      <c r="KP109" s="197"/>
      <c r="KQ109" s="197"/>
      <c r="KR109" s="197"/>
      <c r="KS109" s="197"/>
      <c r="KT109" s="197"/>
      <c r="KU109" s="197"/>
      <c r="KV109" s="197"/>
      <c r="KW109" s="197"/>
      <c r="KX109" s="197"/>
      <c r="KY109" s="197"/>
      <c r="KZ109" s="197"/>
      <c r="LA109" s="197"/>
      <c r="LB109" s="197"/>
      <c r="LC109" s="197"/>
      <c r="LD109" s="197"/>
      <c r="LE109" s="197"/>
      <c r="LF109" s="197"/>
      <c r="LG109" s="197"/>
      <c r="LH109" s="197"/>
      <c r="LI109" s="197"/>
      <c r="LJ109" s="197"/>
      <c r="LK109" s="197"/>
      <c r="LL109" s="197"/>
      <c r="LM109" s="197"/>
      <c r="LN109" s="197"/>
      <c r="LO109" s="197"/>
      <c r="LP109" s="197"/>
      <c r="LQ109" s="197"/>
      <c r="LR109" s="197"/>
      <c r="LS109" s="197"/>
      <c r="LT109" s="197"/>
      <c r="LU109" s="197"/>
      <c r="LV109" s="197"/>
      <c r="LW109" s="197"/>
      <c r="LX109" s="197"/>
      <c r="LY109" s="197"/>
      <c r="LZ109" s="197"/>
      <c r="MA109" s="197"/>
      <c r="MB109" s="197"/>
      <c r="MC109" s="197"/>
      <c r="MD109" s="197"/>
      <c r="ME109" s="197"/>
      <c r="MF109" s="197"/>
      <c r="MG109" s="197"/>
      <c r="MH109" s="197"/>
      <c r="MI109" s="197"/>
      <c r="MJ109" s="197"/>
      <c r="MK109" s="197"/>
      <c r="ML109" s="197"/>
      <c r="MM109" s="197"/>
      <c r="MN109" s="197"/>
      <c r="MO109" s="197"/>
      <c r="MP109" s="197"/>
      <c r="MQ109" s="197"/>
      <c r="MR109" s="197"/>
      <c r="MS109" s="197"/>
      <c r="MT109" s="197"/>
      <c r="MU109" s="197"/>
      <c r="MV109" s="197"/>
      <c r="MW109" s="197"/>
      <c r="MX109" s="197"/>
      <c r="MY109" s="197"/>
      <c r="MZ109" s="197"/>
      <c r="NA109" s="197"/>
      <c r="NB109" s="197"/>
      <c r="NC109" s="197"/>
      <c r="ND109" s="197"/>
      <c r="NE109" s="197"/>
      <c r="NF109" s="197"/>
      <c r="NG109" s="197"/>
      <c r="NH109" s="197"/>
      <c r="NI109" s="197"/>
      <c r="NJ109" s="197"/>
      <c r="NK109" s="197"/>
      <c r="NL109" s="197"/>
      <c r="NM109" s="197"/>
      <c r="NN109" s="197"/>
      <c r="NO109" s="197"/>
      <c r="NP109" s="197"/>
      <c r="NQ109" s="197"/>
      <c r="NR109" s="197"/>
      <c r="NS109" s="197"/>
      <c r="NT109" s="197"/>
      <c r="NU109" s="197"/>
      <c r="NV109" s="197"/>
      <c r="NW109" s="197"/>
      <c r="NX109" s="197"/>
      <c r="NY109" s="197"/>
      <c r="NZ109" s="197"/>
      <c r="OA109" s="197"/>
      <c r="OB109" s="197"/>
      <c r="OC109" s="197"/>
      <c r="OD109" s="197"/>
      <c r="OE109" s="197"/>
      <c r="OF109" s="197"/>
      <c r="OG109" s="197"/>
      <c r="OH109" s="197"/>
      <c r="OI109" s="197"/>
      <c r="OJ109" s="197"/>
      <c r="OK109" s="197"/>
      <c r="OL109" s="197"/>
      <c r="OM109" s="197"/>
      <c r="ON109" s="197"/>
      <c r="OO109" s="197"/>
      <c r="OP109" s="197"/>
      <c r="OQ109" s="197"/>
      <c r="OR109" s="197"/>
      <c r="OS109" s="197"/>
      <c r="OT109" s="197"/>
      <c r="OU109" s="197"/>
      <c r="OV109" s="197"/>
      <c r="OW109" s="197"/>
      <c r="OX109" s="197"/>
      <c r="OY109" s="197"/>
      <c r="OZ109" s="197"/>
      <c r="PA109" s="197"/>
      <c r="PB109" s="197"/>
      <c r="PC109" s="197"/>
      <c r="PD109" s="197"/>
      <c r="PE109" s="197"/>
      <c r="PF109" s="197"/>
      <c r="PG109" s="197"/>
      <c r="PH109" s="197"/>
      <c r="PI109" s="197"/>
      <c r="PJ109" s="197"/>
      <c r="PK109" s="197"/>
      <c r="PL109" s="197"/>
      <c r="PM109" s="197"/>
      <c r="PN109" s="197"/>
      <c r="PO109" s="197"/>
      <c r="PP109" s="197"/>
      <c r="PQ109" s="197"/>
      <c r="PR109" s="197"/>
      <c r="PS109" s="197"/>
      <c r="PT109" s="197"/>
      <c r="PU109" s="197"/>
      <c r="PV109" s="197"/>
      <c r="PW109" s="197"/>
      <c r="PX109" s="197"/>
      <c r="PY109" s="197"/>
      <c r="PZ109" s="197"/>
      <c r="QA109" s="197"/>
      <c r="QB109" s="197"/>
      <c r="QC109" s="197"/>
      <c r="QD109" s="197"/>
      <c r="QE109" s="197"/>
      <c r="QF109" s="197"/>
      <c r="QG109" s="197"/>
      <c r="QH109" s="197"/>
      <c r="QI109" s="197"/>
      <c r="QJ109" s="197"/>
      <c r="QK109" s="197"/>
      <c r="QL109" s="197"/>
      <c r="QM109" s="197"/>
      <c r="QN109" s="197"/>
      <c r="QO109" s="197"/>
      <c r="QP109" s="197"/>
      <c r="QQ109" s="197"/>
      <c r="QR109" s="197"/>
      <c r="QS109" s="197"/>
      <c r="QT109" s="197"/>
      <c r="QU109" s="197"/>
      <c r="QV109" s="197"/>
      <c r="QW109" s="197"/>
      <c r="QX109" s="197"/>
      <c r="QY109" s="197"/>
      <c r="QZ109" s="197"/>
      <c r="RA109" s="197"/>
      <c r="RB109" s="197"/>
      <c r="RC109" s="197"/>
      <c r="RD109" s="197"/>
      <c r="RE109" s="197"/>
      <c r="RF109" s="197"/>
      <c r="RG109" s="197"/>
      <c r="RH109" s="197"/>
      <c r="RI109" s="197"/>
      <c r="RJ109" s="197"/>
      <c r="RK109" s="197"/>
      <c r="RL109" s="197"/>
      <c r="RM109" s="197"/>
      <c r="RN109" s="197"/>
      <c r="RO109" s="197"/>
      <c r="RP109" s="197"/>
      <c r="RQ109" s="197"/>
      <c r="RR109" s="197"/>
      <c r="RS109" s="197"/>
      <c r="RT109" s="197"/>
      <c r="RU109" s="197"/>
      <c r="RV109" s="197"/>
      <c r="RW109" s="197"/>
      <c r="RX109" s="197"/>
      <c r="RY109" s="197"/>
      <c r="RZ109" s="197"/>
      <c r="SA109" s="197"/>
      <c r="SB109" s="197"/>
      <c r="SC109" s="197"/>
      <c r="SD109" s="197"/>
      <c r="SE109" s="197"/>
      <c r="SF109" s="197"/>
      <c r="SG109" s="197"/>
      <c r="SH109" s="197"/>
      <c r="SI109" s="197"/>
      <c r="SJ109" s="197"/>
      <c r="SK109" s="197"/>
      <c r="SL109" s="197"/>
      <c r="SM109" s="197"/>
      <c r="SN109" s="197"/>
      <c r="SO109" s="197"/>
      <c r="SP109" s="197"/>
      <c r="SQ109" s="197"/>
      <c r="SR109" s="197"/>
      <c r="SS109" s="197"/>
      <c r="ST109" s="197"/>
      <c r="SU109" s="197"/>
      <c r="SV109" s="197"/>
      <c r="SW109" s="197"/>
      <c r="SX109" s="197"/>
      <c r="SY109" s="197"/>
      <c r="SZ109" s="197"/>
      <c r="TA109" s="197"/>
      <c r="TB109" s="197"/>
      <c r="TC109" s="197"/>
      <c r="TD109" s="197"/>
      <c r="TE109" s="197"/>
      <c r="TF109" s="197"/>
      <c r="TG109" s="197"/>
      <c r="TH109" s="197"/>
      <c r="TI109" s="197"/>
      <c r="TJ109" s="197"/>
      <c r="TK109" s="197"/>
      <c r="TL109" s="197"/>
      <c r="TM109" s="197"/>
      <c r="TN109" s="197"/>
      <c r="TO109" s="197"/>
      <c r="TP109" s="197"/>
      <c r="TQ109" s="197"/>
      <c r="TR109" s="197"/>
      <c r="TS109" s="197"/>
      <c r="TT109" s="197"/>
      <c r="TU109" s="197"/>
      <c r="TV109" s="197"/>
      <c r="TW109" s="197"/>
      <c r="TX109" s="197"/>
      <c r="TY109" s="197"/>
      <c r="TZ109" s="197"/>
      <c r="UA109" s="197"/>
      <c r="UB109" s="197"/>
      <c r="UC109" s="197"/>
      <c r="UD109" s="197"/>
      <c r="UE109" s="197"/>
      <c r="UF109" s="197"/>
      <c r="UG109" s="197"/>
      <c r="UH109" s="197"/>
      <c r="UI109" s="197"/>
      <c r="UJ109" s="197"/>
      <c r="UK109" s="197"/>
      <c r="UL109" s="197"/>
      <c r="UM109" s="197"/>
      <c r="UN109" s="197"/>
      <c r="UO109" s="197"/>
      <c r="UP109" s="197"/>
      <c r="UQ109" s="197"/>
      <c r="UR109" s="197"/>
      <c r="US109" s="197"/>
      <c r="UT109" s="197"/>
      <c r="UU109" s="197"/>
      <c r="UV109" s="197"/>
      <c r="UW109" s="197"/>
      <c r="UX109" s="197"/>
      <c r="UY109" s="197"/>
      <c r="UZ109" s="197"/>
      <c r="VA109" s="197"/>
      <c r="VB109" s="197"/>
      <c r="VC109" s="197"/>
      <c r="VD109" s="197"/>
      <c r="VE109" s="197"/>
      <c r="VF109" s="197"/>
      <c r="VG109" s="197"/>
      <c r="VH109" s="197"/>
      <c r="VI109" s="197"/>
      <c r="VJ109" s="197"/>
      <c r="VK109" s="197"/>
      <c r="VL109" s="197"/>
      <c r="VM109" s="197"/>
      <c r="VN109" s="197"/>
      <c r="VO109" s="197"/>
      <c r="VP109" s="197"/>
      <c r="VQ109" s="197"/>
      <c r="VR109" s="197"/>
      <c r="VS109" s="197"/>
      <c r="VT109" s="197"/>
      <c r="VU109" s="197"/>
      <c r="VV109" s="197"/>
      <c r="VW109" s="197"/>
      <c r="VX109" s="197"/>
      <c r="VY109" s="197"/>
      <c r="VZ109" s="197"/>
      <c r="WA109" s="197"/>
      <c r="WB109" s="197"/>
      <c r="WC109" s="197"/>
      <c r="WD109" s="197"/>
      <c r="WE109" s="197"/>
      <c r="WF109" s="197"/>
      <c r="WG109" s="197"/>
      <c r="WH109" s="197"/>
      <c r="WI109" s="197"/>
      <c r="WJ109" s="197"/>
      <c r="WK109" s="197"/>
      <c r="WL109" s="197"/>
      <c r="WM109" s="197"/>
      <c r="WN109" s="197"/>
      <c r="WO109" s="197"/>
      <c r="WP109" s="197"/>
      <c r="WQ109" s="197"/>
      <c r="WR109" s="197"/>
      <c r="WS109" s="197"/>
      <c r="WT109" s="197"/>
      <c r="WU109" s="197"/>
      <c r="WV109" s="197"/>
      <c r="WW109" s="197"/>
      <c r="WX109" s="197"/>
      <c r="WY109" s="197"/>
      <c r="WZ109" s="197"/>
      <c r="XA109" s="197"/>
      <c r="XB109" s="197"/>
      <c r="XC109" s="197"/>
      <c r="XD109" s="197"/>
      <c r="XE109" s="197"/>
      <c r="XF109" s="197"/>
      <c r="XG109" s="197"/>
      <c r="XH109" s="197"/>
      <c r="XI109" s="197"/>
      <c r="XJ109" s="197"/>
      <c r="XK109" s="197"/>
      <c r="XL109" s="197"/>
      <c r="XM109" s="197"/>
      <c r="XN109" s="197"/>
      <c r="XO109" s="197"/>
      <c r="XP109" s="197"/>
      <c r="XQ109" s="197"/>
      <c r="XR109" s="197"/>
      <c r="XS109" s="197"/>
      <c r="XT109" s="197"/>
      <c r="XU109" s="197"/>
      <c r="XV109" s="197"/>
      <c r="XW109" s="197"/>
      <c r="XX109" s="197"/>
      <c r="XY109" s="197"/>
      <c r="XZ109" s="197"/>
      <c r="YA109" s="197"/>
      <c r="YB109" s="197"/>
      <c r="YC109" s="197"/>
      <c r="YD109" s="197"/>
      <c r="YE109" s="197"/>
      <c r="YF109" s="197"/>
      <c r="YG109" s="197"/>
      <c r="YH109" s="197"/>
      <c r="YI109" s="197"/>
      <c r="YJ109" s="197"/>
      <c r="YK109" s="197"/>
      <c r="YL109" s="197"/>
      <c r="YM109" s="197"/>
      <c r="YN109" s="197"/>
      <c r="YO109" s="197"/>
      <c r="YP109" s="197"/>
      <c r="YQ109" s="197"/>
      <c r="YR109" s="197"/>
      <c r="YS109" s="197"/>
      <c r="YT109" s="197"/>
      <c r="YU109" s="197"/>
      <c r="YV109" s="197"/>
      <c r="YW109" s="197"/>
      <c r="YX109" s="197"/>
      <c r="YY109" s="197"/>
      <c r="YZ109" s="197"/>
      <c r="ZA109" s="197"/>
      <c r="ZB109" s="197"/>
      <c r="ZC109" s="197"/>
      <c r="ZD109" s="197"/>
      <c r="ZE109" s="197"/>
      <c r="ZF109" s="197"/>
      <c r="ZG109" s="197"/>
      <c r="ZH109" s="197"/>
      <c r="ZI109" s="197"/>
      <c r="ZJ109" s="197"/>
      <c r="ZK109" s="197"/>
      <c r="ZL109" s="197"/>
      <c r="ZM109" s="197"/>
      <c r="ZN109" s="197"/>
      <c r="ZO109" s="197"/>
      <c r="ZP109" s="197"/>
      <c r="ZQ109" s="197"/>
      <c r="ZR109" s="197"/>
      <c r="ZS109" s="197"/>
      <c r="ZT109" s="197"/>
      <c r="ZU109" s="197"/>
      <c r="ZV109" s="197"/>
      <c r="ZW109" s="197"/>
      <c r="ZX109" s="197"/>
      <c r="ZY109" s="197"/>
      <c r="ZZ109" s="197"/>
      <c r="AAA109" s="197"/>
      <c r="AAB109" s="197"/>
      <c r="AAC109" s="197"/>
      <c r="AAD109" s="197"/>
      <c r="AAE109" s="197"/>
      <c r="AAF109" s="197"/>
      <c r="AAG109" s="197"/>
      <c r="AAH109" s="197"/>
      <c r="AAI109" s="197"/>
      <c r="AAJ109" s="197"/>
      <c r="AAK109" s="197"/>
      <c r="AAL109" s="197"/>
      <c r="AAM109" s="197"/>
      <c r="AAN109" s="197"/>
      <c r="AAO109" s="197"/>
      <c r="AAP109" s="197"/>
      <c r="AAQ109" s="197"/>
      <c r="AAR109" s="197"/>
      <c r="AAS109" s="197"/>
      <c r="AAT109" s="197"/>
      <c r="AAU109" s="197"/>
      <c r="AAV109" s="197"/>
      <c r="AAW109" s="197"/>
      <c r="AAX109" s="197"/>
      <c r="AAY109" s="197"/>
      <c r="AAZ109" s="197"/>
      <c r="ABA109" s="197"/>
      <c r="ABB109" s="197"/>
      <c r="ABC109" s="197"/>
      <c r="ABD109" s="197"/>
      <c r="ABE109" s="197"/>
      <c r="ABF109" s="197"/>
      <c r="ABG109" s="197"/>
      <c r="ABH109" s="197"/>
      <c r="ABI109" s="197"/>
      <c r="ABJ109" s="197"/>
      <c r="ABK109" s="197"/>
      <c r="ABL109" s="197"/>
      <c r="ABM109" s="197"/>
      <c r="ABN109" s="197"/>
      <c r="ABO109" s="197"/>
      <c r="ABP109" s="197"/>
      <c r="ABQ109" s="197"/>
      <c r="ABR109" s="197"/>
      <c r="ABS109" s="197"/>
      <c r="ABT109" s="197"/>
      <c r="ABU109" s="197"/>
      <c r="ABV109" s="197"/>
      <c r="ABW109" s="197"/>
      <c r="ABX109" s="197"/>
      <c r="ABY109" s="197"/>
      <c r="ABZ109" s="197"/>
      <c r="ACA109" s="197"/>
      <c r="ACB109" s="197"/>
      <c r="ACC109" s="197"/>
      <c r="ACD109" s="197"/>
      <c r="ACE109" s="197"/>
      <c r="ACF109" s="197"/>
      <c r="ACG109" s="197"/>
      <c r="ACH109" s="197"/>
      <c r="ACI109" s="197"/>
      <c r="ACJ109" s="197"/>
      <c r="ACK109" s="197"/>
      <c r="ACL109" s="197"/>
      <c r="ACM109" s="197"/>
      <c r="ACN109" s="197"/>
      <c r="ACO109" s="197"/>
      <c r="ACP109" s="197"/>
      <c r="ACQ109" s="197"/>
      <c r="ACR109" s="197"/>
      <c r="ACS109" s="197"/>
      <c r="ACT109" s="197"/>
      <c r="ACU109" s="197"/>
      <c r="ACV109" s="197"/>
      <c r="ACW109" s="197"/>
      <c r="ACX109" s="197"/>
      <c r="ACY109" s="197"/>
      <c r="ACZ109" s="197"/>
      <c r="ADA109" s="197"/>
      <c r="ADB109" s="197"/>
      <c r="ADC109" s="197"/>
      <c r="ADD109" s="197"/>
      <c r="ADE109" s="197"/>
      <c r="ADF109" s="197"/>
      <c r="ADG109" s="197"/>
      <c r="ADH109" s="197"/>
      <c r="ADI109" s="197"/>
      <c r="ADJ109" s="197"/>
      <c r="ADK109" s="197"/>
      <c r="ADL109" s="197"/>
      <c r="ADM109" s="197"/>
      <c r="ADN109" s="197"/>
      <c r="ADO109" s="197"/>
      <c r="ADP109" s="197"/>
      <c r="ADQ109" s="197"/>
      <c r="ADR109" s="197"/>
      <c r="ADS109" s="197"/>
      <c r="ADT109" s="197"/>
      <c r="ADU109" s="197"/>
      <c r="ADV109" s="197"/>
      <c r="ADW109" s="197"/>
      <c r="ADX109" s="197"/>
      <c r="ADY109" s="197"/>
      <c r="ADZ109" s="197"/>
      <c r="AEA109" s="197"/>
      <c r="AEB109" s="197"/>
      <c r="AEC109" s="197"/>
      <c r="AED109" s="197"/>
      <c r="AEE109" s="197"/>
      <c r="AEF109" s="197"/>
      <c r="AEG109" s="197"/>
      <c r="AEH109" s="197"/>
      <c r="AEI109" s="197"/>
      <c r="AEJ109" s="197"/>
      <c r="AEK109" s="197"/>
      <c r="AEL109" s="197"/>
      <c r="AEM109" s="197"/>
      <c r="AEN109" s="197"/>
      <c r="AEO109" s="197"/>
      <c r="AEP109" s="197"/>
      <c r="AEQ109" s="197"/>
      <c r="AER109" s="197"/>
      <c r="AES109" s="197"/>
      <c r="AET109" s="197"/>
      <c r="AEU109" s="197"/>
      <c r="AEV109" s="197"/>
      <c r="AEW109" s="197"/>
      <c r="AEX109" s="197"/>
      <c r="AEY109" s="197"/>
      <c r="AEZ109" s="197"/>
      <c r="AFA109" s="197"/>
      <c r="AFB109" s="197"/>
      <c r="AFC109" s="197"/>
      <c r="AFD109" s="197"/>
      <c r="AFE109" s="197"/>
      <c r="AFF109" s="197"/>
      <c r="AFG109" s="197"/>
      <c r="AFH109" s="197"/>
      <c r="AFI109" s="197"/>
      <c r="AFJ109" s="197"/>
      <c r="AFK109" s="197"/>
      <c r="AFL109" s="197"/>
      <c r="AFM109" s="197"/>
      <c r="AFN109" s="197"/>
      <c r="AFO109" s="197"/>
      <c r="AFP109" s="197"/>
      <c r="AFQ109" s="197"/>
      <c r="AFR109" s="197"/>
      <c r="AFS109" s="197"/>
      <c r="AFT109" s="197"/>
      <c r="AFU109" s="197"/>
      <c r="AFV109" s="197"/>
      <c r="AFW109" s="197"/>
      <c r="AFX109" s="197"/>
      <c r="AFY109" s="197"/>
      <c r="AFZ109" s="197"/>
      <c r="AGA109" s="197"/>
      <c r="AGB109" s="197"/>
      <c r="AGC109" s="197"/>
      <c r="AGD109" s="197"/>
      <c r="AGE109" s="197"/>
      <c r="AGF109" s="197"/>
      <c r="AGG109" s="197"/>
      <c r="AGH109" s="197"/>
      <c r="AGI109" s="197"/>
      <c r="AGJ109" s="197"/>
      <c r="AGK109" s="197"/>
      <c r="AGL109" s="197"/>
      <c r="AGM109" s="197"/>
      <c r="AGN109" s="197"/>
      <c r="AGO109" s="197"/>
      <c r="AGP109" s="197"/>
      <c r="AGQ109" s="197"/>
      <c r="AGR109" s="197"/>
      <c r="AGS109" s="197"/>
      <c r="AGT109" s="197"/>
      <c r="AGU109" s="197"/>
      <c r="AGV109" s="197"/>
      <c r="AGW109" s="197"/>
      <c r="AGX109" s="197"/>
      <c r="AGY109" s="197"/>
      <c r="AGZ109" s="197"/>
      <c r="AHA109" s="197"/>
      <c r="AHB109" s="197"/>
      <c r="AHC109" s="197"/>
      <c r="AHD109" s="197"/>
      <c r="AHE109" s="197"/>
      <c r="AHF109" s="197"/>
      <c r="AHG109" s="197"/>
      <c r="AHH109" s="197"/>
      <c r="AHI109" s="197"/>
      <c r="AHJ109" s="197"/>
      <c r="AHK109" s="197"/>
      <c r="AHL109" s="197"/>
      <c r="AHM109" s="197"/>
      <c r="AHN109" s="197"/>
      <c r="AHO109" s="197"/>
      <c r="AHP109" s="197"/>
      <c r="AHQ109" s="197"/>
      <c r="AHR109" s="197"/>
      <c r="AHS109" s="197"/>
      <c r="AHT109" s="197"/>
      <c r="AHU109" s="197"/>
      <c r="AHV109" s="197"/>
      <c r="AHW109" s="197"/>
      <c r="AHX109" s="197"/>
      <c r="AHY109" s="197"/>
      <c r="AHZ109" s="197"/>
      <c r="AIA109" s="197"/>
      <c r="AIB109" s="197"/>
      <c r="AIC109" s="197"/>
      <c r="AID109" s="197"/>
      <c r="AIE109" s="197"/>
      <c r="AIF109" s="197"/>
      <c r="AIG109" s="197"/>
      <c r="AIH109" s="197"/>
      <c r="AII109" s="197"/>
      <c r="AIJ109" s="197"/>
      <c r="AIK109" s="197"/>
      <c r="AIL109" s="197"/>
      <c r="AIM109" s="197"/>
      <c r="AIN109" s="197"/>
      <c r="AIO109" s="197"/>
      <c r="AIP109" s="197"/>
      <c r="AIQ109" s="197"/>
      <c r="AIR109" s="197"/>
      <c r="AIS109" s="197"/>
      <c r="AIT109" s="197"/>
      <c r="AIU109" s="197"/>
      <c r="AIV109" s="197"/>
      <c r="AIW109" s="197"/>
      <c r="AIX109" s="197"/>
      <c r="AIY109" s="197"/>
      <c r="AIZ109" s="197"/>
      <c r="AJA109" s="197"/>
      <c r="AJB109" s="197"/>
      <c r="AJC109" s="197"/>
      <c r="AJD109" s="197"/>
      <c r="AJE109" s="197"/>
      <c r="AJF109" s="197"/>
      <c r="AJG109" s="197"/>
      <c r="AJH109" s="197"/>
      <c r="AJI109" s="197"/>
      <c r="AJJ109" s="197"/>
      <c r="AJK109" s="197"/>
      <c r="AJL109" s="197"/>
      <c r="AJM109" s="197"/>
      <c r="AJN109" s="197"/>
      <c r="AJO109" s="197"/>
      <c r="AJP109" s="197"/>
      <c r="AJQ109" s="197"/>
      <c r="AJR109" s="197"/>
      <c r="AJS109" s="197"/>
      <c r="AJT109" s="197"/>
      <c r="AJU109" s="197"/>
      <c r="AJV109" s="197"/>
      <c r="AJW109" s="197"/>
      <c r="AJX109" s="197"/>
      <c r="AJY109" s="197"/>
      <c r="AJZ109" s="197"/>
      <c r="AKA109" s="197"/>
      <c r="AKB109" s="197"/>
      <c r="AKC109" s="197"/>
      <c r="AKD109" s="197"/>
      <c r="AKE109" s="197"/>
      <c r="AKF109" s="197"/>
      <c r="AKG109" s="197"/>
      <c r="AKH109" s="197"/>
      <c r="AKI109" s="197"/>
      <c r="AKJ109" s="197"/>
      <c r="AKK109" s="197"/>
      <c r="AKL109" s="197"/>
      <c r="AKM109" s="197"/>
      <c r="AKN109" s="197"/>
      <c r="AKO109" s="197"/>
      <c r="AKP109" s="197"/>
      <c r="AKQ109" s="197"/>
      <c r="AKR109" s="197"/>
      <c r="AKS109" s="197"/>
      <c r="AKT109" s="197"/>
      <c r="AKU109" s="197"/>
      <c r="AKV109" s="197"/>
      <c r="AKW109" s="197"/>
      <c r="AKX109" s="197"/>
      <c r="AKY109" s="197"/>
      <c r="AKZ109" s="197"/>
      <c r="ALA109" s="197"/>
      <c r="ALB109" s="197"/>
      <c r="ALC109" s="197"/>
      <c r="ALD109" s="197"/>
      <c r="ALE109" s="197"/>
      <c r="ALF109" s="197"/>
      <c r="ALG109" s="197"/>
      <c r="ALH109" s="197"/>
      <c r="ALI109" s="197"/>
      <c r="ALJ109" s="197"/>
      <c r="ALK109" s="197"/>
      <c r="ALL109" s="197"/>
      <c r="ALM109" s="197"/>
      <c r="ALN109" s="197"/>
      <c r="ALO109" s="197"/>
      <c r="ALP109" s="197"/>
      <c r="ALQ109" s="197"/>
      <c r="ALR109" s="197"/>
      <c r="ALS109" s="197"/>
      <c r="ALT109" s="197"/>
      <c r="ALU109" s="197"/>
      <c r="ALV109" s="197"/>
      <c r="ALW109" s="197"/>
      <c r="ALX109" s="197"/>
      <c r="ALY109" s="197"/>
      <c r="ALZ109" s="197"/>
      <c r="AMA109" s="197"/>
      <c r="AMB109" s="197"/>
      <c r="AMC109" s="197"/>
      <c r="AMD109" s="197"/>
      <c r="AME109" s="197"/>
      <c r="AMF109" s="197"/>
      <c r="AMG109" s="197"/>
      <c r="AMH109" s="197"/>
      <c r="AMI109" s="197"/>
      <c r="AMJ109" s="197"/>
      <c r="AMK109" s="197"/>
      <c r="AML109" s="197"/>
      <c r="AMM109" s="197"/>
      <c r="AMN109" s="197"/>
      <c r="AMO109" s="197"/>
      <c r="AMP109" s="197"/>
      <c r="AMQ109" s="197"/>
      <c r="AMR109" s="197"/>
      <c r="AMS109" s="197"/>
      <c r="AMT109" s="197"/>
      <c r="AMU109" s="197"/>
      <c r="AMV109" s="197"/>
      <c r="AMW109" s="197"/>
      <c r="AMX109" s="197"/>
      <c r="AMY109" s="197"/>
      <c r="AMZ109" s="197"/>
      <c r="ANA109" s="197"/>
      <c r="ANB109" s="197"/>
      <c r="ANC109" s="197"/>
      <c r="AND109" s="197"/>
      <c r="ANE109" s="197"/>
      <c r="ANF109" s="197"/>
      <c r="ANG109" s="197"/>
      <c r="ANH109" s="197"/>
      <c r="ANI109" s="197"/>
      <c r="ANJ109" s="197"/>
      <c r="ANK109" s="197"/>
      <c r="ANL109" s="197"/>
      <c r="ANM109" s="197"/>
      <c r="ANN109" s="197"/>
      <c r="ANO109" s="197"/>
      <c r="ANP109" s="197"/>
      <c r="ANQ109" s="197"/>
      <c r="ANR109" s="197"/>
      <c r="ANS109" s="197"/>
      <c r="ANT109" s="197"/>
      <c r="ANU109" s="197"/>
      <c r="ANV109" s="197"/>
      <c r="ANW109" s="197"/>
      <c r="ANX109" s="197"/>
      <c r="ANY109" s="197"/>
      <c r="ANZ109" s="197"/>
      <c r="AOA109" s="197"/>
      <c r="AOB109" s="197"/>
      <c r="AOC109" s="197"/>
      <c r="AOD109" s="197"/>
      <c r="AOE109" s="197"/>
      <c r="AOF109" s="197"/>
      <c r="AOG109" s="197"/>
      <c r="AOH109" s="197"/>
      <c r="AOI109" s="197"/>
      <c r="AOJ109" s="197"/>
      <c r="AOK109" s="197"/>
      <c r="AOL109" s="197"/>
      <c r="AOM109" s="197"/>
      <c r="AON109" s="197"/>
      <c r="AOO109" s="197"/>
      <c r="AOP109" s="197"/>
      <c r="AOQ109" s="197"/>
      <c r="AOR109" s="197"/>
      <c r="AOS109" s="197"/>
      <c r="AOT109" s="197"/>
      <c r="AOU109" s="197"/>
      <c r="AOV109" s="197"/>
      <c r="AOW109" s="197"/>
      <c r="AOX109" s="197"/>
      <c r="AOY109" s="197"/>
      <c r="AOZ109" s="197"/>
      <c r="APA109" s="197"/>
      <c r="APB109" s="197"/>
      <c r="APC109" s="197"/>
      <c r="APD109" s="197"/>
      <c r="APE109" s="197"/>
      <c r="APF109" s="197"/>
      <c r="APG109" s="197"/>
      <c r="APH109" s="197"/>
      <c r="API109" s="197"/>
      <c r="APJ109" s="197"/>
      <c r="APK109" s="197"/>
      <c r="APL109" s="197"/>
      <c r="APM109" s="197"/>
      <c r="APN109" s="197"/>
      <c r="APO109" s="197"/>
      <c r="APP109" s="197"/>
      <c r="APQ109" s="197"/>
      <c r="APR109" s="197"/>
      <c r="APS109" s="197"/>
      <c r="APT109" s="197"/>
      <c r="APU109" s="197"/>
      <c r="APV109" s="197"/>
      <c r="APW109" s="197"/>
      <c r="APX109" s="197"/>
      <c r="APY109" s="197"/>
      <c r="APZ109" s="197"/>
      <c r="AQA109" s="197"/>
      <c r="AQB109" s="197"/>
      <c r="AQC109" s="197"/>
      <c r="AQD109" s="197"/>
      <c r="AQE109" s="197"/>
      <c r="AQF109" s="197"/>
      <c r="AQG109" s="197"/>
      <c r="AQH109" s="197"/>
      <c r="AQI109" s="197"/>
      <c r="AQJ109" s="197"/>
      <c r="AQK109" s="197"/>
      <c r="AQL109" s="197"/>
      <c r="AQM109" s="197"/>
      <c r="AQN109" s="197"/>
      <c r="AQO109" s="197"/>
      <c r="AQP109" s="197"/>
      <c r="AQQ109" s="197"/>
      <c r="AQR109" s="197"/>
      <c r="AQS109" s="197"/>
      <c r="AQT109" s="197"/>
      <c r="AQU109" s="197"/>
      <c r="AQV109" s="197"/>
      <c r="AQW109" s="197"/>
      <c r="AQX109" s="197"/>
      <c r="AQY109" s="197"/>
      <c r="AQZ109" s="197"/>
      <c r="ARA109" s="197"/>
      <c r="ARB109" s="197"/>
      <c r="ARC109" s="197"/>
      <c r="ARD109" s="197"/>
      <c r="ARE109" s="197"/>
      <c r="ARF109" s="197"/>
      <c r="ARG109" s="197"/>
      <c r="ARH109" s="197"/>
      <c r="ARI109" s="197"/>
      <c r="ARJ109" s="197"/>
      <c r="ARK109" s="197"/>
      <c r="ARL109" s="197"/>
      <c r="ARM109" s="197"/>
      <c r="ARN109" s="197"/>
      <c r="ARO109" s="197"/>
      <c r="ARP109" s="197"/>
      <c r="ARQ109" s="197"/>
      <c r="ARR109" s="197"/>
      <c r="ARS109" s="197"/>
      <c r="ART109" s="197"/>
      <c r="ARU109" s="197"/>
      <c r="ARV109" s="197"/>
      <c r="ARW109" s="197"/>
      <c r="ARX109" s="197"/>
      <c r="ARY109" s="197"/>
      <c r="ARZ109" s="197"/>
      <c r="ASA109" s="197"/>
      <c r="ASB109" s="197"/>
      <c r="ASC109" s="197"/>
      <c r="ASD109" s="197"/>
      <c r="ASE109" s="197"/>
      <c r="ASF109" s="197"/>
      <c r="ASG109" s="197"/>
      <c r="ASH109" s="197"/>
      <c r="ASI109" s="197"/>
      <c r="ASJ109" s="197"/>
      <c r="ASK109" s="197"/>
      <c r="ASL109" s="197"/>
      <c r="ASM109" s="197"/>
      <c r="ASN109" s="197"/>
      <c r="ASO109" s="197"/>
      <c r="ASP109" s="197"/>
      <c r="ASQ109" s="197"/>
      <c r="ASR109" s="197"/>
      <c r="ASS109" s="197"/>
      <c r="AST109" s="197"/>
      <c r="ASU109" s="197"/>
      <c r="ASV109" s="197"/>
      <c r="ASW109" s="197"/>
      <c r="ASX109" s="197"/>
      <c r="ASY109" s="197"/>
      <c r="ASZ109" s="197"/>
      <c r="ATA109" s="197"/>
      <c r="ATB109" s="197"/>
      <c r="ATC109" s="197"/>
      <c r="ATD109" s="197"/>
      <c r="ATE109" s="197"/>
      <c r="ATF109" s="197"/>
      <c r="ATG109" s="197"/>
      <c r="ATH109" s="197"/>
      <c r="ATI109" s="197"/>
      <c r="ATJ109" s="197"/>
      <c r="ATK109" s="197"/>
      <c r="ATL109" s="197"/>
      <c r="ATM109" s="197"/>
      <c r="ATN109" s="197"/>
      <c r="ATO109" s="197"/>
      <c r="ATP109" s="197"/>
      <c r="ATQ109" s="197"/>
      <c r="ATR109" s="197"/>
      <c r="ATS109" s="197"/>
      <c r="ATT109" s="197"/>
      <c r="ATU109" s="197"/>
      <c r="ATV109" s="197"/>
      <c r="ATW109" s="197"/>
      <c r="ATX109" s="197"/>
      <c r="ATY109" s="197"/>
      <c r="ATZ109" s="197"/>
      <c r="AUA109" s="197"/>
      <c r="AUB109" s="197"/>
      <c r="AUC109" s="197"/>
      <c r="AUD109" s="197"/>
      <c r="AUE109" s="197"/>
      <c r="AUF109" s="197"/>
      <c r="AUG109" s="197"/>
      <c r="AUH109" s="197"/>
      <c r="AUI109" s="197"/>
      <c r="AUJ109" s="197"/>
      <c r="AUK109" s="197"/>
      <c r="AUL109" s="197"/>
      <c r="AUM109" s="197"/>
      <c r="AUN109" s="197"/>
      <c r="AUO109" s="197"/>
      <c r="AUP109" s="197"/>
      <c r="AUQ109" s="197"/>
      <c r="AUR109" s="197"/>
      <c r="AUS109" s="197"/>
      <c r="AUT109" s="197"/>
      <c r="AUU109" s="197"/>
      <c r="AUV109" s="197"/>
      <c r="AUW109" s="197"/>
      <c r="AUX109" s="197"/>
      <c r="AUY109" s="197"/>
      <c r="AUZ109" s="197"/>
      <c r="AVA109" s="197"/>
      <c r="AVB109" s="197"/>
      <c r="AVC109" s="197"/>
      <c r="AVD109" s="197"/>
      <c r="AVE109" s="197"/>
      <c r="AVF109" s="197"/>
      <c r="AVG109" s="197"/>
      <c r="AVH109" s="197"/>
      <c r="AVI109" s="197"/>
      <c r="AVJ109" s="197"/>
      <c r="AVK109" s="197"/>
      <c r="AVL109" s="197"/>
      <c r="AVM109" s="197"/>
      <c r="AVN109" s="197"/>
      <c r="AVO109" s="197"/>
      <c r="AVP109" s="197"/>
      <c r="AVQ109" s="197"/>
      <c r="AVR109" s="197"/>
      <c r="AVS109" s="197"/>
      <c r="AVT109" s="197"/>
      <c r="AVU109" s="197"/>
      <c r="AVV109" s="197"/>
      <c r="AVW109" s="197"/>
      <c r="AVX109" s="197"/>
      <c r="AVY109" s="197"/>
      <c r="AVZ109" s="197"/>
      <c r="AWA109" s="197"/>
      <c r="AWB109" s="197"/>
      <c r="AWC109" s="197"/>
      <c r="AWD109" s="197"/>
      <c r="AWE109" s="197"/>
      <c r="AWF109" s="197"/>
      <c r="AWG109" s="197"/>
      <c r="AWH109" s="197"/>
      <c r="AWI109" s="197"/>
      <c r="AWJ109" s="197"/>
      <c r="AWK109" s="197"/>
      <c r="AWL109" s="197"/>
      <c r="AWM109" s="197"/>
      <c r="AWN109" s="197"/>
      <c r="AWO109" s="197"/>
      <c r="AWP109" s="197"/>
      <c r="AWQ109" s="197"/>
      <c r="AWR109" s="197"/>
      <c r="AWS109" s="197"/>
      <c r="AWT109" s="197"/>
      <c r="AWU109" s="197"/>
      <c r="AWV109" s="197"/>
      <c r="AWW109" s="197"/>
      <c r="AWX109" s="197"/>
      <c r="AWY109" s="197"/>
      <c r="AWZ109" s="197"/>
      <c r="AXA109" s="197"/>
      <c r="AXB109" s="197"/>
      <c r="AXC109" s="197"/>
      <c r="AXD109" s="197"/>
      <c r="AXE109" s="197"/>
      <c r="AXF109" s="197"/>
      <c r="AXG109" s="197"/>
      <c r="AXH109" s="197"/>
      <c r="AXI109" s="197"/>
      <c r="AXJ109" s="197"/>
      <c r="AXK109" s="197"/>
      <c r="AXL109" s="197"/>
      <c r="AXM109" s="197"/>
      <c r="AXN109" s="197"/>
      <c r="AXO109" s="197"/>
      <c r="AXP109" s="197"/>
      <c r="AXQ109" s="197"/>
      <c r="AXR109" s="197"/>
      <c r="AXS109" s="197"/>
      <c r="AXT109" s="197"/>
      <c r="AXU109" s="197"/>
      <c r="AXV109" s="197"/>
      <c r="AXW109" s="197"/>
      <c r="AXX109" s="197"/>
      <c r="AXY109" s="197"/>
      <c r="AXZ109" s="197"/>
      <c r="AYA109" s="197"/>
      <c r="AYB109" s="197"/>
      <c r="AYC109" s="197"/>
      <c r="AYD109" s="197"/>
      <c r="AYE109" s="197"/>
      <c r="AYF109" s="197"/>
      <c r="AYG109" s="197"/>
      <c r="AYH109" s="197"/>
      <c r="AYI109" s="197"/>
      <c r="AYJ109" s="197"/>
      <c r="AYK109" s="197"/>
      <c r="AYL109" s="197"/>
      <c r="AYM109" s="197"/>
      <c r="AYN109" s="197"/>
      <c r="AYO109" s="197"/>
      <c r="AYP109" s="197"/>
      <c r="AYQ109" s="197"/>
      <c r="AYR109" s="197"/>
      <c r="AYS109" s="197"/>
      <c r="AYT109" s="197"/>
      <c r="AYU109" s="197"/>
      <c r="AYV109" s="197"/>
      <c r="AYW109" s="197"/>
      <c r="AYX109" s="197"/>
      <c r="AYY109" s="197"/>
      <c r="AYZ109" s="197"/>
      <c r="AZA109" s="197"/>
      <c r="AZB109" s="197"/>
      <c r="AZC109" s="197"/>
      <c r="AZD109" s="197"/>
      <c r="AZE109" s="197"/>
      <c r="AZF109" s="197"/>
      <c r="AZG109" s="197"/>
      <c r="AZH109" s="197"/>
      <c r="AZI109" s="197"/>
      <c r="AZJ109" s="197"/>
      <c r="AZK109" s="197"/>
      <c r="AZL109" s="197"/>
      <c r="AZM109" s="197"/>
      <c r="AZN109" s="197"/>
      <c r="AZO109" s="197"/>
      <c r="AZP109" s="197"/>
      <c r="AZQ109" s="197"/>
      <c r="AZR109" s="197"/>
      <c r="AZS109" s="197"/>
      <c r="AZT109" s="197"/>
      <c r="AZU109" s="197"/>
      <c r="AZV109" s="197"/>
      <c r="AZW109" s="197"/>
      <c r="AZX109" s="197"/>
      <c r="AZY109" s="197"/>
      <c r="AZZ109" s="197"/>
      <c r="BAA109" s="197"/>
      <c r="BAB109" s="197"/>
      <c r="BAC109" s="197"/>
      <c r="BAD109" s="197"/>
      <c r="BAE109" s="197"/>
      <c r="BAF109" s="197"/>
      <c r="BAG109" s="197"/>
      <c r="BAH109" s="197"/>
      <c r="BAI109" s="197"/>
      <c r="BAJ109" s="197"/>
      <c r="BAK109" s="197"/>
      <c r="BAL109" s="197"/>
      <c r="BAM109" s="197"/>
      <c r="BAN109" s="197"/>
      <c r="BAO109" s="197"/>
      <c r="BAP109" s="197"/>
      <c r="BAQ109" s="197"/>
      <c r="BAR109" s="197"/>
      <c r="BAS109" s="197"/>
      <c r="BAT109" s="197"/>
      <c r="BAU109" s="197"/>
      <c r="BAV109" s="197"/>
      <c r="BAW109" s="197"/>
      <c r="BAX109" s="197"/>
      <c r="BAY109" s="197"/>
      <c r="BAZ109" s="197"/>
      <c r="BBA109" s="197"/>
      <c r="BBB109" s="197"/>
      <c r="BBC109" s="197"/>
      <c r="BBD109" s="197"/>
      <c r="BBE109" s="197"/>
      <c r="BBF109" s="197"/>
      <c r="BBG109" s="197"/>
      <c r="BBH109" s="197"/>
      <c r="BBI109" s="197"/>
      <c r="BBJ109" s="197"/>
      <c r="BBK109" s="197"/>
      <c r="BBL109" s="197"/>
      <c r="BBM109" s="197"/>
      <c r="BBN109" s="197"/>
      <c r="BBO109" s="197"/>
      <c r="BBP109" s="197"/>
      <c r="BBQ109" s="197"/>
      <c r="BBR109" s="197"/>
      <c r="BBS109" s="197"/>
      <c r="BBT109" s="197"/>
      <c r="BBU109" s="197"/>
      <c r="BBV109" s="197"/>
      <c r="BBW109" s="197"/>
      <c r="BBX109" s="197"/>
      <c r="BBY109" s="197"/>
      <c r="BBZ109" s="197"/>
      <c r="BCA109" s="197"/>
      <c r="BCB109" s="197"/>
      <c r="BCC109" s="197"/>
      <c r="BCD109" s="197"/>
      <c r="BCE109" s="197"/>
      <c r="BCF109" s="197"/>
      <c r="BCG109" s="197"/>
      <c r="BCH109" s="197"/>
      <c r="BCI109" s="197"/>
      <c r="BCJ109" s="197"/>
      <c r="BCK109" s="197"/>
      <c r="BCL109" s="197"/>
      <c r="BCM109" s="197"/>
      <c r="BCN109" s="197"/>
      <c r="BCO109" s="197"/>
      <c r="BCP109" s="197"/>
      <c r="BCQ109" s="197"/>
      <c r="BCR109" s="197"/>
      <c r="BCS109" s="197"/>
      <c r="BCT109" s="197"/>
      <c r="BCU109" s="197"/>
      <c r="BCV109" s="197"/>
      <c r="BCW109" s="197"/>
      <c r="BCX109" s="197"/>
      <c r="BCY109" s="197"/>
      <c r="BCZ109" s="197"/>
      <c r="BDA109" s="197"/>
      <c r="BDB109" s="197"/>
      <c r="BDC109" s="197"/>
      <c r="BDD109" s="197"/>
      <c r="BDE109" s="197"/>
      <c r="BDF109" s="197"/>
      <c r="BDG109" s="197"/>
      <c r="BDH109" s="197"/>
      <c r="BDI109" s="197"/>
      <c r="BDJ109" s="197"/>
      <c r="BDK109" s="197"/>
      <c r="BDL109" s="197"/>
      <c r="BDM109" s="197"/>
      <c r="BDN109" s="197"/>
      <c r="BDO109" s="197"/>
      <c r="BDP109" s="197"/>
      <c r="BDQ109" s="197"/>
      <c r="BDR109" s="197"/>
      <c r="BDS109" s="197"/>
      <c r="BDT109" s="197"/>
      <c r="BDU109" s="197"/>
      <c r="BDV109" s="197"/>
      <c r="BDW109" s="197"/>
      <c r="BDX109" s="197"/>
      <c r="BDY109" s="197"/>
      <c r="BDZ109" s="197"/>
      <c r="BEA109" s="197"/>
      <c r="BEB109" s="197"/>
      <c r="BEC109" s="197"/>
      <c r="BED109" s="197"/>
      <c r="BEE109" s="197"/>
      <c r="BEF109" s="197"/>
      <c r="BEG109" s="197"/>
      <c r="BEH109" s="197"/>
      <c r="BEI109" s="197"/>
      <c r="BEJ109" s="197"/>
      <c r="BEK109" s="197"/>
      <c r="BEL109" s="197"/>
      <c r="BEM109" s="197"/>
      <c r="BEN109" s="197"/>
      <c r="BEO109" s="197"/>
      <c r="BEP109" s="197"/>
      <c r="BEQ109" s="197"/>
      <c r="BER109" s="197"/>
      <c r="BES109" s="197"/>
      <c r="BET109" s="197"/>
      <c r="BEU109" s="197"/>
      <c r="BEV109" s="197"/>
      <c r="BEW109" s="197"/>
      <c r="BEX109" s="197"/>
      <c r="BEY109" s="197"/>
      <c r="BEZ109" s="197"/>
      <c r="BFA109" s="197"/>
      <c r="BFB109" s="197"/>
      <c r="BFC109" s="197"/>
      <c r="BFD109" s="197"/>
      <c r="BFE109" s="197"/>
      <c r="BFF109" s="197"/>
      <c r="BFG109" s="197"/>
      <c r="BFH109" s="197"/>
      <c r="BFI109" s="197"/>
      <c r="BFJ109" s="197"/>
      <c r="BFK109" s="197"/>
      <c r="BFL109" s="197"/>
      <c r="BFM109" s="197"/>
      <c r="BFN109" s="197"/>
      <c r="BFO109" s="197"/>
      <c r="BFP109" s="197"/>
      <c r="BFQ109" s="197"/>
      <c r="BFR109" s="197"/>
      <c r="BFS109" s="197"/>
      <c r="BFT109" s="197"/>
      <c r="BFU109" s="197"/>
      <c r="BFV109" s="197"/>
      <c r="BFW109" s="197"/>
      <c r="BFX109" s="197"/>
      <c r="BFY109" s="197"/>
      <c r="BFZ109" s="197"/>
      <c r="BGA109" s="197"/>
      <c r="BGB109" s="197"/>
      <c r="BGC109" s="197"/>
      <c r="BGD109" s="197"/>
      <c r="BGE109" s="197"/>
      <c r="BGF109" s="197"/>
      <c r="BGG109" s="197"/>
      <c r="BGH109" s="197"/>
      <c r="BGI109" s="197"/>
      <c r="BGJ109" s="197"/>
      <c r="BGK109" s="197"/>
      <c r="BGL109" s="197"/>
      <c r="BGM109" s="197"/>
      <c r="BGN109" s="197"/>
      <c r="BGO109" s="197"/>
      <c r="BGP109" s="197"/>
      <c r="BGQ109" s="197"/>
      <c r="BGR109" s="197"/>
      <c r="BGS109" s="197"/>
      <c r="BGT109" s="197"/>
      <c r="BGU109" s="197"/>
      <c r="BGV109" s="197"/>
      <c r="BGW109" s="197"/>
      <c r="BGX109" s="197"/>
      <c r="BGY109" s="197"/>
      <c r="BGZ109" s="197"/>
      <c r="BHA109" s="197"/>
      <c r="BHB109" s="197"/>
      <c r="BHC109" s="197"/>
      <c r="BHD109" s="197"/>
      <c r="BHE109" s="197"/>
      <c r="BHF109" s="197"/>
      <c r="BHG109" s="197"/>
      <c r="BHH109" s="197"/>
      <c r="BHI109" s="197"/>
      <c r="BHJ109" s="197"/>
      <c r="BHK109" s="197"/>
      <c r="BHL109" s="197"/>
      <c r="BHM109" s="197"/>
      <c r="BHN109" s="197"/>
      <c r="BHO109" s="197"/>
      <c r="BHP109" s="197"/>
      <c r="BHQ109" s="197"/>
      <c r="BHR109" s="197"/>
      <c r="BHS109" s="197"/>
      <c r="BHT109" s="197"/>
      <c r="BHU109" s="197"/>
      <c r="BHV109" s="197"/>
      <c r="BHW109" s="197"/>
      <c r="BHX109" s="197"/>
      <c r="BHY109" s="197"/>
      <c r="BHZ109" s="197"/>
      <c r="BIA109" s="197"/>
      <c r="BIB109" s="197"/>
      <c r="BIC109" s="197"/>
      <c r="BID109" s="197"/>
      <c r="BIE109" s="197"/>
      <c r="BIF109" s="197"/>
      <c r="BIG109" s="197"/>
      <c r="BIH109" s="197"/>
      <c r="BII109" s="197"/>
      <c r="BIJ109" s="197"/>
      <c r="BIK109" s="197"/>
      <c r="BIL109" s="197"/>
      <c r="BIM109" s="197"/>
      <c r="BIN109" s="197"/>
      <c r="BIO109" s="197"/>
      <c r="BIP109" s="197"/>
      <c r="BIQ109" s="197"/>
      <c r="BIR109" s="197"/>
      <c r="BIS109" s="197"/>
      <c r="BIT109" s="197"/>
      <c r="BIU109" s="197"/>
      <c r="BIV109" s="197"/>
      <c r="BIW109" s="197"/>
      <c r="BIX109" s="197"/>
      <c r="BIY109" s="197"/>
      <c r="BIZ109" s="197"/>
      <c r="BJA109" s="197"/>
      <c r="BJB109" s="197"/>
      <c r="BJC109" s="197"/>
      <c r="BJD109" s="197"/>
      <c r="BJE109" s="197"/>
      <c r="BJF109" s="197"/>
      <c r="BJG109" s="197"/>
      <c r="BJH109" s="197"/>
      <c r="BJI109" s="197"/>
      <c r="BJJ109" s="197"/>
      <c r="BJK109" s="197"/>
      <c r="BJL109" s="197"/>
      <c r="BJM109" s="197"/>
      <c r="BJN109" s="197"/>
      <c r="BJO109" s="197"/>
      <c r="BJP109" s="197"/>
      <c r="BJQ109" s="197"/>
      <c r="BJR109" s="197"/>
      <c r="BJS109" s="197"/>
      <c r="BJT109" s="197"/>
      <c r="BJU109" s="197"/>
      <c r="BJV109" s="197"/>
      <c r="BJW109" s="197"/>
      <c r="BJX109" s="197"/>
      <c r="BJY109" s="197"/>
      <c r="BJZ109" s="197"/>
      <c r="BKA109" s="197"/>
      <c r="BKB109" s="197"/>
      <c r="BKC109" s="197"/>
      <c r="BKD109" s="197"/>
      <c r="BKE109" s="197"/>
      <c r="BKF109" s="197"/>
      <c r="BKG109" s="197"/>
      <c r="BKH109" s="197"/>
      <c r="BKI109" s="197"/>
      <c r="BKJ109" s="197"/>
      <c r="BKK109" s="197"/>
      <c r="BKL109" s="197"/>
      <c r="BKM109" s="197"/>
      <c r="BKN109" s="197"/>
      <c r="BKO109" s="197"/>
      <c r="BKP109" s="197"/>
      <c r="BKQ109" s="197"/>
      <c r="BKR109" s="197"/>
      <c r="BKS109" s="197"/>
      <c r="BKT109" s="197"/>
      <c r="BKU109" s="197"/>
      <c r="BKV109" s="197"/>
      <c r="BKW109" s="197"/>
      <c r="BKX109" s="197"/>
      <c r="BKY109" s="197"/>
      <c r="BKZ109" s="197"/>
      <c r="BLA109" s="197"/>
      <c r="BLB109" s="197"/>
      <c r="BLC109" s="197"/>
      <c r="BLD109" s="197"/>
      <c r="BLE109" s="197"/>
      <c r="BLF109" s="197"/>
      <c r="BLG109" s="197"/>
      <c r="BLH109" s="197"/>
      <c r="BLI109" s="197"/>
      <c r="BLJ109" s="197"/>
      <c r="BLK109" s="197"/>
      <c r="BLL109" s="197"/>
      <c r="BLM109" s="197"/>
      <c r="BLN109" s="197"/>
      <c r="BLO109" s="197"/>
      <c r="BLP109" s="197"/>
      <c r="BLQ109" s="197"/>
      <c r="BLR109" s="197"/>
      <c r="BLS109" s="197"/>
      <c r="BLT109" s="197"/>
      <c r="BLU109" s="197"/>
      <c r="BLV109" s="197"/>
      <c r="BLW109" s="197"/>
      <c r="BLX109" s="197"/>
      <c r="BLY109" s="197"/>
      <c r="BLZ109" s="197"/>
      <c r="BMA109" s="197"/>
      <c r="BMB109" s="197"/>
      <c r="BMC109" s="197"/>
      <c r="BMD109" s="197"/>
      <c r="BME109" s="197"/>
      <c r="BMF109" s="197"/>
      <c r="BMG109" s="197"/>
      <c r="BMH109" s="197"/>
      <c r="BMI109" s="197"/>
      <c r="BMJ109" s="197"/>
      <c r="BMK109" s="197"/>
      <c r="BML109" s="197"/>
      <c r="BMM109" s="197"/>
      <c r="BMN109" s="197"/>
      <c r="BMO109" s="197"/>
      <c r="BMP109" s="197"/>
      <c r="BMQ109" s="197"/>
      <c r="BMR109" s="197"/>
      <c r="BMS109" s="197"/>
      <c r="BMT109" s="197"/>
      <c r="BMU109" s="197"/>
      <c r="BMV109" s="197"/>
      <c r="BMW109" s="197"/>
      <c r="BMX109" s="197"/>
      <c r="BMY109" s="197"/>
      <c r="BMZ109" s="197"/>
      <c r="BNA109" s="197"/>
      <c r="BNB109" s="197"/>
      <c r="BNC109" s="197"/>
      <c r="BND109" s="197"/>
      <c r="BNE109" s="197"/>
      <c r="BNF109" s="197"/>
      <c r="BNG109" s="197"/>
      <c r="BNH109" s="197"/>
      <c r="BNI109" s="197"/>
      <c r="BNJ109" s="197"/>
      <c r="BNK109" s="197"/>
      <c r="BNL109" s="197"/>
      <c r="BNM109" s="197"/>
      <c r="BNN109" s="197"/>
      <c r="BNO109" s="197"/>
      <c r="BNP109" s="197"/>
      <c r="BNQ109" s="197"/>
      <c r="BNR109" s="197"/>
      <c r="BNS109" s="197"/>
      <c r="BNT109" s="197"/>
      <c r="BNU109" s="197"/>
      <c r="BNV109" s="197"/>
      <c r="BNW109" s="197"/>
      <c r="BNX109" s="197"/>
      <c r="BNY109" s="197"/>
      <c r="BNZ109" s="197"/>
      <c r="BOA109" s="197"/>
      <c r="BOB109" s="197"/>
      <c r="BOC109" s="197"/>
      <c r="BOD109" s="197"/>
      <c r="BOE109" s="197"/>
      <c r="BOF109" s="197"/>
      <c r="BOG109" s="197"/>
      <c r="BOH109" s="197"/>
      <c r="BOI109" s="197"/>
      <c r="BOJ109" s="197"/>
      <c r="BOK109" s="197"/>
      <c r="BOL109" s="197"/>
      <c r="BOM109" s="197"/>
      <c r="BON109" s="197"/>
      <c r="BOO109" s="197"/>
      <c r="BOP109" s="197"/>
      <c r="BOQ109" s="197"/>
      <c r="BOR109" s="197"/>
      <c r="BOS109" s="197"/>
      <c r="BOT109" s="197"/>
      <c r="BOU109" s="197"/>
      <c r="BOV109" s="197"/>
      <c r="BOW109" s="197"/>
      <c r="BOX109" s="197"/>
      <c r="BOY109" s="197"/>
      <c r="BOZ109" s="197"/>
      <c r="BPA109" s="197"/>
      <c r="BPB109" s="197"/>
      <c r="BPC109" s="197"/>
      <c r="BPD109" s="197"/>
      <c r="BPE109" s="197"/>
      <c r="BPF109" s="197"/>
      <c r="BPG109" s="197"/>
      <c r="BPH109" s="197"/>
      <c r="BPI109" s="197"/>
      <c r="BPJ109" s="197"/>
      <c r="BPK109" s="197"/>
      <c r="BPL109" s="197"/>
      <c r="BPM109" s="197"/>
      <c r="BPN109" s="197"/>
      <c r="BPO109" s="197"/>
      <c r="BPP109" s="197"/>
      <c r="BPQ109" s="197"/>
      <c r="BPR109" s="197"/>
      <c r="BPS109" s="197"/>
      <c r="BPT109" s="197"/>
      <c r="BPU109" s="197"/>
      <c r="BPV109" s="197"/>
      <c r="BPW109" s="197"/>
      <c r="BPX109" s="197"/>
      <c r="BPY109" s="197"/>
      <c r="BPZ109" s="197"/>
      <c r="BQA109" s="197"/>
      <c r="BQB109" s="197"/>
      <c r="BQC109" s="197"/>
      <c r="BQD109" s="197"/>
      <c r="BQE109" s="197"/>
      <c r="BQF109" s="197"/>
      <c r="BQG109" s="197"/>
      <c r="BQH109" s="197"/>
      <c r="BQI109" s="197"/>
      <c r="BQJ109" s="197"/>
      <c r="BQK109" s="197"/>
      <c r="BQL109" s="197"/>
      <c r="BQM109" s="197"/>
      <c r="BQN109" s="197"/>
      <c r="BQO109" s="197"/>
      <c r="BQP109" s="197"/>
      <c r="BQQ109" s="197"/>
      <c r="BQR109" s="197"/>
      <c r="BQS109" s="197"/>
      <c r="BQT109" s="197"/>
      <c r="BQU109" s="197"/>
      <c r="BQV109" s="197"/>
      <c r="BQW109" s="197"/>
      <c r="BQX109" s="197"/>
      <c r="BQY109" s="197"/>
      <c r="BQZ109" s="197"/>
      <c r="BRA109" s="197"/>
      <c r="BRB109" s="197"/>
      <c r="BRC109" s="197"/>
      <c r="BRD109" s="197"/>
      <c r="BRE109" s="197"/>
      <c r="BRF109" s="197"/>
      <c r="BRG109" s="197"/>
      <c r="BRH109" s="197"/>
      <c r="BRI109" s="197"/>
      <c r="BRJ109" s="197"/>
      <c r="BRK109" s="197"/>
      <c r="BRL109" s="197"/>
      <c r="BRM109" s="197"/>
      <c r="BRN109" s="197"/>
      <c r="BRO109" s="197"/>
      <c r="BRP109" s="197"/>
      <c r="BRQ109" s="197"/>
      <c r="BRR109" s="197"/>
      <c r="BRS109" s="197"/>
      <c r="BRT109" s="197"/>
      <c r="BRU109" s="197"/>
      <c r="BRV109" s="197"/>
      <c r="BRW109" s="197"/>
      <c r="BRX109" s="197"/>
      <c r="BRY109" s="197"/>
      <c r="BRZ109" s="197"/>
      <c r="BSA109" s="197"/>
      <c r="BSB109" s="197"/>
      <c r="BSC109" s="197"/>
      <c r="BSD109" s="197"/>
      <c r="BSE109" s="197"/>
      <c r="BSF109" s="197"/>
      <c r="BSG109" s="197"/>
      <c r="BSH109" s="197"/>
      <c r="BSI109" s="197"/>
      <c r="BSJ109" s="197"/>
      <c r="BSK109" s="197"/>
      <c r="BSL109" s="197"/>
      <c r="BSM109" s="197"/>
      <c r="BSN109" s="197"/>
      <c r="BSO109" s="197"/>
      <c r="BSP109" s="197"/>
      <c r="BSQ109" s="197"/>
      <c r="BSR109" s="197"/>
      <c r="BSS109" s="197"/>
      <c r="BST109" s="197"/>
      <c r="BSU109" s="197"/>
      <c r="BSV109" s="197"/>
      <c r="BSW109" s="197"/>
      <c r="BSX109" s="197"/>
      <c r="BSY109" s="197"/>
      <c r="BSZ109" s="197"/>
      <c r="BTA109" s="197"/>
      <c r="BTB109" s="197"/>
      <c r="BTC109" s="197"/>
      <c r="BTD109" s="197"/>
      <c r="BTE109" s="197"/>
      <c r="BTF109" s="197"/>
      <c r="BTG109" s="197"/>
      <c r="BTH109" s="197"/>
      <c r="BTI109" s="197"/>
      <c r="BTJ109" s="197"/>
      <c r="BTK109" s="197"/>
      <c r="BTL109" s="197"/>
      <c r="BTM109" s="197"/>
      <c r="BTN109" s="197"/>
      <c r="BTO109" s="197"/>
      <c r="BTP109" s="197"/>
      <c r="BTQ109" s="197"/>
      <c r="BTR109" s="197"/>
      <c r="BTS109" s="197"/>
      <c r="BTT109" s="197"/>
      <c r="BTU109" s="197"/>
      <c r="BTV109" s="197"/>
      <c r="BTW109" s="197"/>
      <c r="BTX109" s="197"/>
      <c r="BTY109" s="197"/>
      <c r="BTZ109" s="197"/>
      <c r="BUA109" s="197"/>
      <c r="BUB109" s="197"/>
      <c r="BUC109" s="197"/>
      <c r="BUD109" s="197"/>
      <c r="BUE109" s="197"/>
      <c r="BUF109" s="197"/>
      <c r="BUG109" s="197"/>
      <c r="BUH109" s="197"/>
      <c r="BUI109" s="197"/>
      <c r="BUJ109" s="197"/>
      <c r="BUK109" s="197"/>
      <c r="BUL109" s="197"/>
      <c r="BUM109" s="197"/>
      <c r="BUN109" s="197"/>
      <c r="BUO109" s="197"/>
      <c r="BUP109" s="197"/>
      <c r="BUQ109" s="197"/>
      <c r="BUR109" s="197"/>
      <c r="BUS109" s="197"/>
      <c r="BUT109" s="197"/>
      <c r="BUU109" s="197"/>
      <c r="BUV109" s="197"/>
      <c r="BUW109" s="197"/>
      <c r="BUX109" s="197"/>
      <c r="BUY109" s="197"/>
      <c r="BUZ109" s="197"/>
      <c r="BVA109" s="197"/>
      <c r="BVB109" s="197"/>
      <c r="BVC109" s="197"/>
      <c r="BVD109" s="197"/>
      <c r="BVE109" s="197"/>
      <c r="BVF109" s="197"/>
      <c r="BVG109" s="197"/>
      <c r="BVH109" s="197"/>
      <c r="BVI109" s="197"/>
      <c r="BVJ109" s="197"/>
      <c r="BVK109" s="197"/>
      <c r="BVL109" s="197"/>
      <c r="BVM109" s="197"/>
      <c r="BVN109" s="197"/>
      <c r="BVO109" s="197"/>
      <c r="BVP109" s="197"/>
      <c r="BVQ109" s="197"/>
      <c r="BVR109" s="197"/>
      <c r="BVS109" s="197"/>
      <c r="BVT109" s="197"/>
      <c r="BVU109" s="197"/>
      <c r="BVV109" s="197"/>
      <c r="BVW109" s="197"/>
      <c r="BVX109" s="197"/>
      <c r="BVY109" s="197"/>
      <c r="BVZ109" s="197"/>
      <c r="BWA109" s="197"/>
      <c r="BWB109" s="197"/>
      <c r="BWC109" s="197"/>
      <c r="BWD109" s="197"/>
      <c r="BWE109" s="197"/>
      <c r="BWF109" s="197"/>
      <c r="BWG109" s="197"/>
      <c r="BWH109" s="197"/>
      <c r="BWI109" s="197"/>
      <c r="BWJ109" s="197"/>
      <c r="BWK109" s="197"/>
      <c r="BWL109" s="197"/>
      <c r="BWM109" s="197"/>
      <c r="BWN109" s="197"/>
      <c r="BWO109" s="197"/>
      <c r="BWP109" s="197"/>
      <c r="BWQ109" s="197"/>
      <c r="BWR109" s="197"/>
      <c r="BWS109" s="197"/>
      <c r="BWT109" s="197"/>
      <c r="BWU109" s="197"/>
      <c r="BWV109" s="197"/>
      <c r="BWW109" s="197"/>
      <c r="BWX109" s="197"/>
      <c r="BWY109" s="197"/>
      <c r="BWZ109" s="197"/>
      <c r="BXA109" s="197"/>
      <c r="BXB109" s="197"/>
      <c r="BXC109" s="197"/>
      <c r="BXD109" s="197"/>
      <c r="BXE109" s="197"/>
      <c r="BXF109" s="197"/>
      <c r="BXG109" s="197"/>
      <c r="BXH109" s="197"/>
      <c r="BXI109" s="197"/>
      <c r="BXJ109" s="197"/>
      <c r="BXK109" s="197"/>
      <c r="BXL109" s="197"/>
      <c r="BXM109" s="197"/>
      <c r="BXN109" s="197"/>
      <c r="BXO109" s="197"/>
      <c r="BXP109" s="197"/>
      <c r="BXQ109" s="197"/>
      <c r="BXR109" s="197"/>
      <c r="BXS109" s="197"/>
      <c r="BXT109" s="197"/>
      <c r="BXU109" s="197"/>
      <c r="BXV109" s="197"/>
      <c r="BXW109" s="197"/>
      <c r="BXX109" s="197"/>
      <c r="BXY109" s="197"/>
      <c r="BXZ109" s="197"/>
      <c r="BYA109" s="197"/>
      <c r="BYB109" s="197"/>
      <c r="BYC109" s="197"/>
      <c r="BYD109" s="197"/>
      <c r="BYE109" s="197"/>
      <c r="BYF109" s="197"/>
      <c r="BYG109" s="197"/>
      <c r="BYH109" s="197"/>
      <c r="BYI109" s="197"/>
      <c r="BYJ109" s="197"/>
      <c r="BYK109" s="197"/>
      <c r="BYL109" s="197"/>
      <c r="BYM109" s="197"/>
      <c r="BYN109" s="197"/>
      <c r="BYO109" s="197"/>
      <c r="BYP109" s="197"/>
      <c r="BYQ109" s="197"/>
      <c r="BYR109" s="197"/>
      <c r="BYS109" s="197"/>
      <c r="BYT109" s="197"/>
      <c r="BYU109" s="197"/>
      <c r="BYV109" s="197"/>
      <c r="BYW109" s="197"/>
      <c r="BYX109" s="197"/>
      <c r="BYY109" s="197"/>
      <c r="BYZ109" s="197"/>
      <c r="BZA109" s="197"/>
      <c r="BZB109" s="197"/>
      <c r="BZC109" s="197"/>
      <c r="BZD109" s="197"/>
      <c r="BZE109" s="197"/>
      <c r="BZF109" s="197"/>
      <c r="BZG109" s="197"/>
      <c r="BZH109" s="197"/>
      <c r="BZI109" s="197"/>
      <c r="BZJ109" s="197"/>
      <c r="BZK109" s="197"/>
      <c r="BZL109" s="197"/>
      <c r="BZM109" s="197"/>
      <c r="BZN109" s="197"/>
      <c r="BZO109" s="197"/>
      <c r="BZP109" s="197"/>
      <c r="BZQ109" s="197"/>
      <c r="BZR109" s="197"/>
      <c r="BZS109" s="197"/>
      <c r="BZT109" s="197"/>
      <c r="BZU109" s="197"/>
      <c r="BZV109" s="197"/>
      <c r="BZW109" s="197"/>
      <c r="BZX109" s="197"/>
      <c r="BZY109" s="197"/>
      <c r="BZZ109" s="197"/>
      <c r="CAA109" s="197"/>
      <c r="CAB109" s="197"/>
      <c r="CAC109" s="197"/>
      <c r="CAD109" s="197"/>
      <c r="CAE109" s="197"/>
      <c r="CAF109" s="197"/>
      <c r="CAG109" s="197"/>
      <c r="CAH109" s="197"/>
      <c r="CAI109" s="197"/>
      <c r="CAJ109" s="197"/>
      <c r="CAK109" s="197"/>
      <c r="CAL109" s="197"/>
      <c r="CAM109" s="197"/>
      <c r="CAN109" s="197"/>
      <c r="CAO109" s="197"/>
      <c r="CAP109" s="197"/>
      <c r="CAQ109" s="197"/>
      <c r="CAR109" s="197"/>
      <c r="CAS109" s="197"/>
      <c r="CAT109" s="197"/>
      <c r="CAU109" s="197"/>
      <c r="CAV109" s="197"/>
      <c r="CAW109" s="197"/>
      <c r="CAX109" s="197"/>
      <c r="CAY109" s="197"/>
      <c r="CAZ109" s="197"/>
      <c r="CBA109" s="197"/>
      <c r="CBB109" s="197"/>
      <c r="CBC109" s="197"/>
      <c r="CBD109" s="197"/>
      <c r="CBE109" s="197"/>
      <c r="CBF109" s="197"/>
      <c r="CBG109" s="197"/>
      <c r="CBH109" s="197"/>
      <c r="CBI109" s="197"/>
      <c r="CBJ109" s="197"/>
      <c r="CBK109" s="197"/>
      <c r="CBL109" s="197"/>
      <c r="CBM109" s="197"/>
      <c r="CBN109" s="197"/>
      <c r="CBO109" s="197"/>
      <c r="CBP109" s="197"/>
      <c r="CBQ109" s="197"/>
      <c r="CBR109" s="197"/>
      <c r="CBS109" s="197"/>
      <c r="CBT109" s="197"/>
      <c r="CBU109" s="197"/>
      <c r="CBV109" s="197"/>
      <c r="CBW109" s="197"/>
      <c r="CBX109" s="197"/>
      <c r="CBY109" s="197"/>
      <c r="CBZ109" s="197"/>
      <c r="CCA109" s="197"/>
      <c r="CCB109" s="197"/>
      <c r="CCC109" s="197"/>
      <c r="CCD109" s="197"/>
      <c r="CCE109" s="197"/>
      <c r="CCF109" s="197"/>
      <c r="CCG109" s="197"/>
      <c r="CCH109" s="197"/>
      <c r="CCI109" s="197"/>
      <c r="CCJ109" s="197"/>
      <c r="CCK109" s="197"/>
      <c r="CCL109" s="197"/>
      <c r="CCM109" s="197"/>
      <c r="CCN109" s="197"/>
      <c r="CCO109" s="197"/>
      <c r="CCP109" s="197"/>
      <c r="CCQ109" s="197"/>
      <c r="CCR109" s="197"/>
      <c r="CCS109" s="197"/>
      <c r="CCT109" s="197"/>
      <c r="CCU109" s="197"/>
      <c r="CCV109" s="197"/>
      <c r="CCW109" s="197"/>
      <c r="CCX109" s="197"/>
      <c r="CCY109" s="197"/>
      <c r="CCZ109" s="197"/>
      <c r="CDA109" s="197"/>
      <c r="CDB109" s="197"/>
      <c r="CDC109" s="197"/>
      <c r="CDD109" s="197"/>
      <c r="CDE109" s="197"/>
      <c r="CDF109" s="197"/>
      <c r="CDG109" s="197"/>
      <c r="CDH109" s="197"/>
      <c r="CDI109" s="197"/>
      <c r="CDJ109" s="197"/>
      <c r="CDK109" s="197"/>
      <c r="CDL109" s="197"/>
      <c r="CDM109" s="197"/>
      <c r="CDN109" s="197"/>
      <c r="CDO109" s="197"/>
      <c r="CDP109" s="197"/>
      <c r="CDQ109" s="197"/>
      <c r="CDR109" s="197"/>
      <c r="CDS109" s="197"/>
      <c r="CDT109" s="197"/>
      <c r="CDU109" s="197"/>
      <c r="CDV109" s="197"/>
      <c r="CDW109" s="197"/>
      <c r="CDX109" s="197"/>
      <c r="CDY109" s="197"/>
      <c r="CDZ109" s="197"/>
      <c r="CEA109" s="197"/>
      <c r="CEB109" s="197"/>
      <c r="CEC109" s="197"/>
      <c r="CED109" s="197"/>
      <c r="CEE109" s="197"/>
      <c r="CEF109" s="197"/>
      <c r="CEG109" s="197"/>
      <c r="CEH109" s="197"/>
      <c r="CEI109" s="197"/>
      <c r="CEJ109" s="197"/>
      <c r="CEK109" s="197"/>
      <c r="CEL109" s="197"/>
      <c r="CEM109" s="197"/>
      <c r="CEN109" s="197"/>
      <c r="CEO109" s="197"/>
      <c r="CEP109" s="197"/>
      <c r="CEQ109" s="197"/>
      <c r="CER109" s="197"/>
      <c r="CES109" s="197"/>
      <c r="CET109" s="197"/>
      <c r="CEU109" s="197"/>
      <c r="CEV109" s="197"/>
      <c r="CEW109" s="197"/>
      <c r="CEX109" s="197"/>
      <c r="CEY109" s="197"/>
      <c r="CEZ109" s="197"/>
      <c r="CFA109" s="197"/>
      <c r="CFB109" s="197"/>
      <c r="CFC109" s="197"/>
      <c r="CFD109" s="197"/>
      <c r="CFE109" s="197"/>
      <c r="CFF109" s="197"/>
      <c r="CFG109" s="197"/>
      <c r="CFH109" s="197"/>
      <c r="CFI109" s="197"/>
      <c r="CFJ109" s="197"/>
      <c r="CFK109" s="197"/>
      <c r="CFL109" s="197"/>
      <c r="CFM109" s="197"/>
      <c r="CFN109" s="197"/>
      <c r="CFO109" s="197"/>
      <c r="CFP109" s="197"/>
      <c r="CFQ109" s="197"/>
      <c r="CFR109" s="197"/>
      <c r="CFS109" s="197"/>
      <c r="CFT109" s="197"/>
      <c r="CFU109" s="197"/>
      <c r="CFV109" s="197"/>
      <c r="CFW109" s="197"/>
      <c r="CFX109" s="197"/>
      <c r="CFY109" s="197"/>
      <c r="CFZ109" s="197"/>
      <c r="CGA109" s="197"/>
      <c r="CGB109" s="197"/>
      <c r="CGC109" s="197"/>
      <c r="CGD109" s="197"/>
      <c r="CGE109" s="197"/>
      <c r="CGF109" s="197"/>
      <c r="CGG109" s="197"/>
      <c r="CGH109" s="197"/>
      <c r="CGI109" s="197"/>
      <c r="CGJ109" s="197"/>
      <c r="CGK109" s="197"/>
      <c r="CGL109" s="197"/>
      <c r="CGM109" s="197"/>
      <c r="CGN109" s="197"/>
      <c r="CGO109" s="197"/>
      <c r="CGP109" s="197"/>
      <c r="CGQ109" s="197"/>
      <c r="CGR109" s="197"/>
      <c r="CGS109" s="197"/>
      <c r="CGT109" s="197"/>
      <c r="CGU109" s="197"/>
      <c r="CGV109" s="197"/>
      <c r="CGW109" s="197"/>
      <c r="CGX109" s="197"/>
      <c r="CGY109" s="197"/>
      <c r="CGZ109" s="197"/>
      <c r="CHA109" s="197"/>
      <c r="CHB109" s="197"/>
      <c r="CHC109" s="197"/>
      <c r="CHD109" s="197"/>
      <c r="CHE109" s="197"/>
      <c r="CHF109" s="197"/>
      <c r="CHG109" s="197"/>
      <c r="CHH109" s="197"/>
      <c r="CHI109" s="197"/>
      <c r="CHJ109" s="197"/>
      <c r="CHK109" s="197"/>
      <c r="CHL109" s="197"/>
      <c r="CHM109" s="197"/>
      <c r="CHN109" s="197"/>
      <c r="CHO109" s="197"/>
      <c r="CHP109" s="197"/>
      <c r="CHQ109" s="197"/>
      <c r="CHR109" s="197"/>
      <c r="CHS109" s="197"/>
      <c r="CHT109" s="197"/>
      <c r="CHU109" s="197"/>
      <c r="CHV109" s="197"/>
      <c r="CHW109" s="197"/>
      <c r="CHX109" s="197"/>
      <c r="CHY109" s="197"/>
      <c r="CHZ109" s="197"/>
      <c r="CIA109" s="197"/>
      <c r="CIB109" s="197"/>
      <c r="CIC109" s="197"/>
      <c r="CID109" s="197"/>
      <c r="CIE109" s="197"/>
      <c r="CIF109" s="197"/>
      <c r="CIG109" s="197"/>
      <c r="CIH109" s="197"/>
      <c r="CII109" s="197"/>
      <c r="CIJ109" s="197"/>
      <c r="CIK109" s="197"/>
      <c r="CIL109" s="197"/>
      <c r="CIM109" s="197"/>
      <c r="CIN109" s="197"/>
      <c r="CIO109" s="197"/>
      <c r="CIP109" s="197"/>
      <c r="CIQ109" s="197"/>
      <c r="CIR109" s="197"/>
      <c r="CIS109" s="197"/>
      <c r="CIT109" s="197"/>
      <c r="CIU109" s="197"/>
      <c r="CIV109" s="197"/>
      <c r="CIW109" s="197"/>
      <c r="CIX109" s="197"/>
      <c r="CIY109" s="197"/>
      <c r="CIZ109" s="197"/>
      <c r="CJA109" s="197"/>
      <c r="CJB109" s="197"/>
      <c r="CJC109" s="197"/>
      <c r="CJD109" s="197"/>
      <c r="CJE109" s="197"/>
      <c r="CJF109" s="197"/>
      <c r="CJG109" s="197"/>
      <c r="CJH109" s="197"/>
      <c r="CJI109" s="197"/>
      <c r="CJJ109" s="197"/>
      <c r="CJK109" s="197"/>
      <c r="CJL109" s="197"/>
      <c r="CJM109" s="197"/>
      <c r="CJN109" s="197"/>
      <c r="CJO109" s="197"/>
      <c r="CJP109" s="197"/>
      <c r="CJQ109" s="197"/>
      <c r="CJR109" s="197"/>
      <c r="CJS109" s="197"/>
      <c r="CJT109" s="197"/>
      <c r="CJU109" s="197"/>
      <c r="CJV109" s="197"/>
      <c r="CJW109" s="197"/>
      <c r="CJX109" s="197"/>
      <c r="CJY109" s="197"/>
      <c r="CJZ109" s="197"/>
      <c r="CKA109" s="197"/>
      <c r="CKB109" s="197"/>
      <c r="CKC109" s="197"/>
      <c r="CKD109" s="197"/>
      <c r="CKE109" s="197"/>
      <c r="CKF109" s="197"/>
      <c r="CKG109" s="197"/>
      <c r="CKH109" s="197"/>
      <c r="CKI109" s="197"/>
      <c r="CKJ109" s="197"/>
      <c r="CKK109" s="197"/>
      <c r="CKL109" s="197"/>
      <c r="CKM109" s="197"/>
      <c r="CKN109" s="197"/>
      <c r="CKO109" s="197"/>
      <c r="CKP109" s="197"/>
      <c r="CKQ109" s="197"/>
      <c r="CKR109" s="197"/>
      <c r="CKS109" s="197"/>
      <c r="CKT109" s="197"/>
      <c r="CKU109" s="197"/>
      <c r="CKV109" s="197"/>
      <c r="CKW109" s="197"/>
      <c r="CKX109" s="197"/>
      <c r="CKY109" s="197"/>
      <c r="CKZ109" s="197"/>
      <c r="CLA109" s="197"/>
      <c r="CLB109" s="197"/>
      <c r="CLC109" s="197"/>
      <c r="CLD109" s="197"/>
      <c r="CLE109" s="197"/>
      <c r="CLF109" s="197"/>
      <c r="CLG109" s="197"/>
      <c r="CLH109" s="197"/>
      <c r="CLI109" s="197"/>
      <c r="CLJ109" s="197"/>
      <c r="CLK109" s="197"/>
      <c r="CLL109" s="197"/>
      <c r="CLM109" s="197"/>
      <c r="CLN109" s="197"/>
      <c r="CLO109" s="197"/>
      <c r="CLP109" s="197"/>
      <c r="CLQ109" s="197"/>
      <c r="CLR109" s="197"/>
      <c r="CLS109" s="197"/>
      <c r="CLT109" s="197"/>
      <c r="CLU109" s="197"/>
      <c r="CLV109" s="197"/>
      <c r="CLW109" s="197"/>
      <c r="CLX109" s="197"/>
      <c r="CLY109" s="197"/>
      <c r="CLZ109" s="197"/>
      <c r="CMA109" s="197"/>
      <c r="CMB109" s="197"/>
      <c r="CMC109" s="197"/>
      <c r="CMD109" s="197"/>
      <c r="CME109" s="197"/>
      <c r="CMF109" s="197"/>
      <c r="CMG109" s="197"/>
      <c r="CMH109" s="197"/>
      <c r="CMI109" s="197"/>
      <c r="CMJ109" s="197"/>
      <c r="CMK109" s="197"/>
      <c r="CML109" s="197"/>
      <c r="CMM109" s="197"/>
      <c r="CMN109" s="197"/>
      <c r="CMO109" s="197"/>
      <c r="CMP109" s="197"/>
      <c r="CMQ109" s="197"/>
      <c r="CMR109" s="197"/>
      <c r="CMS109" s="197"/>
      <c r="CMT109" s="197"/>
      <c r="CMU109" s="197"/>
      <c r="CMV109" s="197"/>
      <c r="CMW109" s="197"/>
      <c r="CMX109" s="197"/>
      <c r="CMY109" s="197"/>
      <c r="CMZ109" s="197"/>
      <c r="CNA109" s="197"/>
      <c r="CNB109" s="197"/>
      <c r="CNC109" s="197"/>
      <c r="CND109" s="197"/>
      <c r="CNE109" s="197"/>
      <c r="CNF109" s="197"/>
      <c r="CNG109" s="197"/>
      <c r="CNH109" s="197"/>
      <c r="CNI109" s="197"/>
      <c r="CNJ109" s="197"/>
      <c r="CNK109" s="197"/>
      <c r="CNL109" s="197"/>
      <c r="CNM109" s="197"/>
      <c r="CNN109" s="197"/>
      <c r="CNO109" s="197"/>
      <c r="CNP109" s="197"/>
      <c r="CNQ109" s="197"/>
      <c r="CNR109" s="197"/>
      <c r="CNS109" s="197"/>
      <c r="CNT109" s="197"/>
      <c r="CNU109" s="197"/>
      <c r="CNV109" s="197"/>
      <c r="CNW109" s="197"/>
      <c r="CNX109" s="197"/>
      <c r="CNY109" s="197"/>
      <c r="CNZ109" s="197"/>
      <c r="COA109" s="197"/>
      <c r="COB109" s="197"/>
      <c r="COC109" s="197"/>
      <c r="COD109" s="197"/>
      <c r="COE109" s="197"/>
      <c r="COF109" s="197"/>
      <c r="COG109" s="197"/>
      <c r="COH109" s="197"/>
      <c r="COI109" s="197"/>
      <c r="COJ109" s="197"/>
      <c r="COK109" s="197"/>
      <c r="COL109" s="197"/>
      <c r="COM109" s="197"/>
      <c r="CON109" s="197"/>
      <c r="COO109" s="197"/>
      <c r="COP109" s="197"/>
      <c r="COQ109" s="197"/>
      <c r="COR109" s="197"/>
      <c r="COS109" s="197"/>
      <c r="COT109" s="197"/>
      <c r="COU109" s="197"/>
      <c r="COV109" s="197"/>
      <c r="COW109" s="197"/>
      <c r="COX109" s="197"/>
      <c r="COY109" s="197"/>
      <c r="COZ109" s="197"/>
      <c r="CPA109" s="197"/>
      <c r="CPB109" s="197"/>
      <c r="CPC109" s="197"/>
      <c r="CPD109" s="197"/>
      <c r="CPE109" s="197"/>
      <c r="CPF109" s="197"/>
      <c r="CPG109" s="197"/>
      <c r="CPH109" s="197"/>
      <c r="CPI109" s="197"/>
      <c r="CPJ109" s="197"/>
      <c r="CPK109" s="197"/>
      <c r="CPL109" s="197"/>
      <c r="CPM109" s="197"/>
      <c r="CPN109" s="197"/>
      <c r="CPO109" s="197"/>
      <c r="CPP109" s="197"/>
      <c r="CPQ109" s="197"/>
      <c r="CPR109" s="197"/>
      <c r="CPS109" s="197"/>
      <c r="CPT109" s="197"/>
      <c r="CPU109" s="197"/>
      <c r="CPV109" s="197"/>
      <c r="CPW109" s="197"/>
      <c r="CPX109" s="197"/>
      <c r="CPY109" s="197"/>
      <c r="CPZ109" s="197"/>
      <c r="CQA109" s="197"/>
      <c r="CQB109" s="197"/>
      <c r="CQC109" s="197"/>
      <c r="CQD109" s="197"/>
      <c r="CQE109" s="197"/>
      <c r="CQF109" s="197"/>
      <c r="CQG109" s="197"/>
      <c r="CQH109" s="197"/>
      <c r="CQI109" s="197"/>
      <c r="CQJ109" s="197"/>
      <c r="CQK109" s="197"/>
      <c r="CQL109" s="197"/>
      <c r="CQM109" s="197"/>
      <c r="CQN109" s="197"/>
      <c r="CQO109" s="197"/>
      <c r="CQP109" s="197"/>
      <c r="CQQ109" s="197"/>
      <c r="CQR109" s="197"/>
      <c r="CQS109" s="197"/>
      <c r="CQT109" s="197"/>
      <c r="CQU109" s="197"/>
      <c r="CQV109" s="197"/>
      <c r="CQW109" s="197"/>
      <c r="CQX109" s="197"/>
      <c r="CQY109" s="197"/>
      <c r="CQZ109" s="197"/>
      <c r="CRA109" s="197"/>
      <c r="CRB109" s="197"/>
      <c r="CRC109" s="197"/>
      <c r="CRD109" s="197"/>
      <c r="CRE109" s="197"/>
      <c r="CRF109" s="197"/>
      <c r="CRG109" s="197"/>
      <c r="CRH109" s="197"/>
      <c r="CRI109" s="197"/>
      <c r="CRJ109" s="197"/>
      <c r="CRK109" s="197"/>
      <c r="CRL109" s="197"/>
      <c r="CRM109" s="197"/>
      <c r="CRN109" s="197"/>
      <c r="CRO109" s="197"/>
      <c r="CRP109" s="197"/>
      <c r="CRQ109" s="197"/>
      <c r="CRR109" s="197"/>
      <c r="CRS109" s="197"/>
      <c r="CRT109" s="197"/>
      <c r="CRU109" s="197"/>
      <c r="CRV109" s="197"/>
      <c r="CRW109" s="197"/>
      <c r="CRX109" s="197"/>
      <c r="CRY109" s="197"/>
      <c r="CRZ109" s="197"/>
      <c r="CSA109" s="197"/>
      <c r="CSB109" s="197"/>
      <c r="CSC109" s="197"/>
      <c r="CSD109" s="197"/>
      <c r="CSE109" s="197"/>
      <c r="CSF109" s="197"/>
      <c r="CSG109" s="197"/>
      <c r="CSH109" s="197"/>
      <c r="CSI109" s="197"/>
      <c r="CSJ109" s="197"/>
      <c r="CSK109" s="197"/>
      <c r="CSL109" s="197"/>
      <c r="CSM109" s="197"/>
      <c r="CSN109" s="197"/>
      <c r="CSO109" s="197"/>
      <c r="CSP109" s="197"/>
      <c r="CSQ109" s="197"/>
      <c r="CSR109" s="197"/>
      <c r="CSS109" s="197"/>
      <c r="CST109" s="197"/>
      <c r="CSU109" s="197"/>
      <c r="CSV109" s="197"/>
      <c r="CSW109" s="197"/>
      <c r="CSX109" s="197"/>
      <c r="CSY109" s="197"/>
      <c r="CSZ109" s="197"/>
      <c r="CTA109" s="197"/>
      <c r="CTB109" s="197"/>
      <c r="CTC109" s="197"/>
      <c r="CTD109" s="197"/>
      <c r="CTE109" s="197"/>
      <c r="CTF109" s="197"/>
      <c r="CTG109" s="197"/>
      <c r="CTH109" s="197"/>
      <c r="CTI109" s="197"/>
      <c r="CTJ109" s="197"/>
      <c r="CTK109" s="197"/>
      <c r="CTL109" s="197"/>
      <c r="CTM109" s="197"/>
      <c r="CTN109" s="197"/>
      <c r="CTO109" s="197"/>
      <c r="CTP109" s="197"/>
      <c r="CTQ109" s="197"/>
      <c r="CTR109" s="197"/>
      <c r="CTS109" s="197"/>
      <c r="CTT109" s="197"/>
      <c r="CTU109" s="197"/>
      <c r="CTV109" s="197"/>
      <c r="CTW109" s="197"/>
      <c r="CTX109" s="197"/>
      <c r="CTY109" s="197"/>
      <c r="CTZ109" s="197"/>
      <c r="CUA109" s="197"/>
      <c r="CUB109" s="197"/>
      <c r="CUC109" s="197"/>
      <c r="CUD109" s="197"/>
      <c r="CUE109" s="197"/>
      <c r="CUF109" s="197"/>
      <c r="CUG109" s="197"/>
      <c r="CUH109" s="197"/>
      <c r="CUI109" s="197"/>
      <c r="CUJ109" s="197"/>
      <c r="CUK109" s="197"/>
      <c r="CUL109" s="197"/>
      <c r="CUM109" s="197"/>
      <c r="CUN109" s="197"/>
      <c r="CUO109" s="197"/>
      <c r="CUP109" s="197"/>
      <c r="CUQ109" s="197"/>
      <c r="CUR109" s="197"/>
      <c r="CUS109" s="197"/>
      <c r="CUT109" s="197"/>
      <c r="CUU109" s="197"/>
      <c r="CUV109" s="197"/>
      <c r="CUW109" s="197"/>
      <c r="CUX109" s="197"/>
      <c r="CUY109" s="197"/>
      <c r="CUZ109" s="197"/>
      <c r="CVA109" s="197"/>
      <c r="CVB109" s="197"/>
      <c r="CVC109" s="197"/>
      <c r="CVD109" s="197"/>
      <c r="CVE109" s="197"/>
      <c r="CVF109" s="197"/>
      <c r="CVG109" s="197"/>
      <c r="CVH109" s="197"/>
      <c r="CVI109" s="197"/>
      <c r="CVJ109" s="197"/>
      <c r="CVK109" s="197"/>
      <c r="CVL109" s="197"/>
      <c r="CVM109" s="197"/>
      <c r="CVN109" s="197"/>
      <c r="CVO109" s="197"/>
      <c r="CVP109" s="197"/>
      <c r="CVQ109" s="197"/>
      <c r="CVR109" s="197"/>
      <c r="CVS109" s="197"/>
      <c r="CVT109" s="197"/>
      <c r="CVU109" s="197"/>
      <c r="CVV109" s="197"/>
      <c r="CVW109" s="197"/>
      <c r="CVX109" s="197"/>
      <c r="CVY109" s="197"/>
      <c r="CVZ109" s="197"/>
      <c r="CWA109" s="197"/>
      <c r="CWB109" s="197"/>
      <c r="CWC109" s="197"/>
      <c r="CWD109" s="197"/>
      <c r="CWE109" s="197"/>
      <c r="CWF109" s="197"/>
      <c r="CWG109" s="197"/>
      <c r="CWH109" s="197"/>
      <c r="CWI109" s="197"/>
      <c r="CWJ109" s="197"/>
      <c r="CWK109" s="197"/>
      <c r="CWL109" s="197"/>
      <c r="CWM109" s="197"/>
      <c r="CWN109" s="197"/>
      <c r="CWO109" s="197"/>
      <c r="CWP109" s="197"/>
      <c r="CWQ109" s="197"/>
      <c r="CWR109" s="197"/>
      <c r="CWS109" s="197"/>
      <c r="CWT109" s="197"/>
      <c r="CWU109" s="197"/>
      <c r="CWV109" s="197"/>
      <c r="CWW109" s="197"/>
      <c r="CWX109" s="197"/>
      <c r="CWY109" s="197"/>
      <c r="CWZ109" s="197"/>
      <c r="CXA109" s="197"/>
      <c r="CXB109" s="197"/>
      <c r="CXC109" s="197"/>
      <c r="CXD109" s="197"/>
      <c r="CXE109" s="197"/>
      <c r="CXF109" s="197"/>
      <c r="CXG109" s="197"/>
      <c r="CXH109" s="197"/>
      <c r="CXI109" s="197"/>
      <c r="CXJ109" s="197"/>
      <c r="CXK109" s="197"/>
      <c r="CXL109" s="197"/>
      <c r="CXM109" s="197"/>
      <c r="CXN109" s="197"/>
      <c r="CXO109" s="197"/>
      <c r="CXP109" s="197"/>
      <c r="CXQ109" s="197"/>
      <c r="CXR109" s="197"/>
      <c r="CXS109" s="197"/>
      <c r="CXT109" s="197"/>
      <c r="CXU109" s="197"/>
      <c r="CXV109" s="197"/>
      <c r="CXW109" s="197"/>
      <c r="CXX109" s="197"/>
      <c r="CXY109" s="197"/>
      <c r="CXZ109" s="197"/>
      <c r="CYA109" s="197"/>
      <c r="CYB109" s="197"/>
      <c r="CYC109" s="197"/>
      <c r="CYD109" s="197"/>
      <c r="CYE109" s="197"/>
      <c r="CYF109" s="197"/>
      <c r="CYG109" s="197"/>
      <c r="CYH109" s="197"/>
      <c r="CYI109" s="197"/>
      <c r="CYJ109" s="197"/>
      <c r="CYK109" s="197"/>
      <c r="CYL109" s="197"/>
      <c r="CYM109" s="197"/>
      <c r="CYN109" s="197"/>
      <c r="CYO109" s="197"/>
      <c r="CYP109" s="197"/>
      <c r="CYQ109" s="197"/>
      <c r="CYR109" s="197"/>
      <c r="CYS109" s="197"/>
      <c r="CYT109" s="197"/>
      <c r="CYU109" s="197"/>
      <c r="CYV109" s="197"/>
      <c r="CYW109" s="197"/>
      <c r="CYX109" s="197"/>
      <c r="CYY109" s="197"/>
      <c r="CYZ109" s="197"/>
      <c r="CZA109" s="197"/>
      <c r="CZB109" s="197"/>
      <c r="CZC109" s="197"/>
      <c r="CZD109" s="197"/>
      <c r="CZE109" s="197"/>
      <c r="CZF109" s="197"/>
      <c r="CZG109" s="197"/>
      <c r="CZH109" s="197"/>
      <c r="CZI109" s="197"/>
      <c r="CZJ109" s="197"/>
      <c r="CZK109" s="197"/>
      <c r="CZL109" s="197"/>
      <c r="CZM109" s="197"/>
      <c r="CZN109" s="197"/>
      <c r="CZO109" s="197"/>
      <c r="CZP109" s="197"/>
      <c r="CZQ109" s="197"/>
      <c r="CZR109" s="197"/>
      <c r="CZS109" s="197"/>
      <c r="CZT109" s="197"/>
      <c r="CZU109" s="197"/>
      <c r="CZV109" s="197"/>
      <c r="CZW109" s="197"/>
      <c r="CZX109" s="197"/>
      <c r="CZY109" s="197"/>
      <c r="CZZ109" s="197"/>
      <c r="DAA109" s="197"/>
      <c r="DAB109" s="197"/>
      <c r="DAC109" s="197"/>
      <c r="DAD109" s="197"/>
      <c r="DAE109" s="197"/>
      <c r="DAF109" s="197"/>
      <c r="DAG109" s="197"/>
      <c r="DAH109" s="197"/>
      <c r="DAI109" s="197"/>
      <c r="DAJ109" s="197"/>
      <c r="DAK109" s="197"/>
      <c r="DAL109" s="197"/>
      <c r="DAM109" s="197"/>
      <c r="DAN109" s="197"/>
      <c r="DAO109" s="197"/>
      <c r="DAP109" s="197"/>
      <c r="DAQ109" s="197"/>
      <c r="DAR109" s="197"/>
      <c r="DAS109" s="197"/>
      <c r="DAT109" s="197"/>
      <c r="DAU109" s="197"/>
      <c r="DAV109" s="197"/>
      <c r="DAW109" s="197"/>
      <c r="DAX109" s="197"/>
      <c r="DAY109" s="197"/>
      <c r="DAZ109" s="197"/>
      <c r="DBA109" s="197"/>
      <c r="DBB109" s="197"/>
      <c r="DBC109" s="197"/>
      <c r="DBD109" s="197"/>
      <c r="DBE109" s="197"/>
      <c r="DBF109" s="197"/>
      <c r="DBG109" s="197"/>
      <c r="DBH109" s="197"/>
      <c r="DBI109" s="197"/>
      <c r="DBJ109" s="197"/>
      <c r="DBK109" s="197"/>
      <c r="DBL109" s="197"/>
      <c r="DBM109" s="197"/>
      <c r="DBN109" s="197"/>
      <c r="DBO109" s="197"/>
      <c r="DBP109" s="197"/>
      <c r="DBQ109" s="197"/>
      <c r="DBR109" s="197"/>
      <c r="DBS109" s="197"/>
      <c r="DBT109" s="197"/>
      <c r="DBU109" s="197"/>
      <c r="DBV109" s="197"/>
      <c r="DBW109" s="197"/>
      <c r="DBX109" s="197"/>
      <c r="DBY109" s="197"/>
      <c r="DBZ109" s="197"/>
      <c r="DCA109" s="197"/>
      <c r="DCB109" s="197"/>
      <c r="DCC109" s="197"/>
      <c r="DCD109" s="197"/>
      <c r="DCE109" s="197"/>
      <c r="DCF109" s="197"/>
      <c r="DCG109" s="197"/>
      <c r="DCH109" s="197"/>
      <c r="DCI109" s="197"/>
      <c r="DCJ109" s="197"/>
      <c r="DCK109" s="197"/>
      <c r="DCL109" s="197"/>
      <c r="DCM109" s="197"/>
      <c r="DCN109" s="197"/>
      <c r="DCO109" s="197"/>
      <c r="DCP109" s="197"/>
      <c r="DCQ109" s="197"/>
      <c r="DCR109" s="197"/>
      <c r="DCS109" s="197"/>
      <c r="DCT109" s="197"/>
      <c r="DCU109" s="197"/>
      <c r="DCV109" s="197"/>
      <c r="DCW109" s="197"/>
      <c r="DCX109" s="197"/>
      <c r="DCY109" s="197"/>
      <c r="DCZ109" s="197"/>
      <c r="DDA109" s="197"/>
      <c r="DDB109" s="197"/>
      <c r="DDC109" s="197"/>
      <c r="DDD109" s="197"/>
      <c r="DDE109" s="197"/>
      <c r="DDF109" s="197"/>
      <c r="DDG109" s="197"/>
      <c r="DDH109" s="197"/>
      <c r="DDI109" s="197"/>
      <c r="DDJ109" s="197"/>
      <c r="DDK109" s="197"/>
      <c r="DDL109" s="197"/>
      <c r="DDM109" s="197"/>
      <c r="DDN109" s="197"/>
      <c r="DDO109" s="197"/>
      <c r="DDP109" s="197"/>
      <c r="DDQ109" s="197"/>
      <c r="DDR109" s="197"/>
      <c r="DDS109" s="197"/>
      <c r="DDT109" s="197"/>
      <c r="DDU109" s="197"/>
      <c r="DDV109" s="197"/>
      <c r="DDW109" s="197"/>
      <c r="DDX109" s="197"/>
      <c r="DDY109" s="197"/>
      <c r="DDZ109" s="197"/>
      <c r="DEA109" s="197"/>
      <c r="DEB109" s="197"/>
      <c r="DEC109" s="197"/>
      <c r="DED109" s="197"/>
      <c r="DEE109" s="197"/>
      <c r="DEF109" s="197"/>
      <c r="DEG109" s="197"/>
      <c r="DEH109" s="197"/>
      <c r="DEI109" s="197"/>
      <c r="DEJ109" s="197"/>
      <c r="DEK109" s="197"/>
      <c r="DEL109" s="197"/>
      <c r="DEM109" s="197"/>
      <c r="DEN109" s="197"/>
      <c r="DEO109" s="197"/>
      <c r="DEP109" s="197"/>
      <c r="DEQ109" s="197"/>
      <c r="DER109" s="197"/>
      <c r="DES109" s="197"/>
      <c r="DET109" s="197"/>
      <c r="DEU109" s="197"/>
      <c r="DEV109" s="197"/>
      <c r="DEW109" s="197"/>
      <c r="DEX109" s="197"/>
      <c r="DEY109" s="197"/>
      <c r="DEZ109" s="197"/>
      <c r="DFA109" s="197"/>
      <c r="DFB109" s="197"/>
      <c r="DFC109" s="197"/>
      <c r="DFD109" s="197"/>
      <c r="DFE109" s="197"/>
      <c r="DFF109" s="197"/>
      <c r="DFG109" s="197"/>
      <c r="DFH109" s="197"/>
      <c r="DFI109" s="197"/>
      <c r="DFJ109" s="197"/>
      <c r="DFK109" s="197"/>
      <c r="DFL109" s="197"/>
      <c r="DFM109" s="197"/>
      <c r="DFN109" s="197"/>
      <c r="DFO109" s="197"/>
      <c r="DFP109" s="197"/>
      <c r="DFQ109" s="197"/>
      <c r="DFR109" s="197"/>
      <c r="DFS109" s="197"/>
      <c r="DFT109" s="197"/>
      <c r="DFU109" s="197"/>
      <c r="DFV109" s="197"/>
      <c r="DFW109" s="197"/>
      <c r="DFX109" s="197"/>
      <c r="DFY109" s="197"/>
      <c r="DFZ109" s="197"/>
      <c r="DGA109" s="197"/>
      <c r="DGB109" s="197"/>
      <c r="DGC109" s="197"/>
      <c r="DGD109" s="197"/>
      <c r="DGE109" s="197"/>
      <c r="DGF109" s="197"/>
      <c r="DGG109" s="197"/>
      <c r="DGH109" s="197"/>
      <c r="DGI109" s="197"/>
      <c r="DGJ109" s="197"/>
      <c r="DGK109" s="197"/>
      <c r="DGL109" s="197"/>
      <c r="DGM109" s="197"/>
      <c r="DGN109" s="197"/>
      <c r="DGO109" s="197"/>
      <c r="DGP109" s="197"/>
      <c r="DGQ109" s="197"/>
      <c r="DGR109" s="197"/>
      <c r="DGS109" s="197"/>
      <c r="DGT109" s="197"/>
      <c r="DGU109" s="197"/>
      <c r="DGV109" s="197"/>
      <c r="DGW109" s="197"/>
      <c r="DGX109" s="197"/>
      <c r="DGY109" s="197"/>
      <c r="DGZ109" s="197"/>
      <c r="DHA109" s="197"/>
      <c r="DHB109" s="197"/>
      <c r="DHC109" s="197"/>
      <c r="DHD109" s="197"/>
      <c r="DHE109" s="197"/>
      <c r="DHF109" s="197"/>
      <c r="DHG109" s="197"/>
      <c r="DHH109" s="197"/>
      <c r="DHI109" s="197"/>
      <c r="DHJ109" s="197"/>
      <c r="DHK109" s="197"/>
      <c r="DHL109" s="197"/>
      <c r="DHM109" s="197"/>
      <c r="DHN109" s="197"/>
      <c r="DHO109" s="197"/>
      <c r="DHP109" s="197"/>
      <c r="DHQ109" s="197"/>
      <c r="DHR109" s="197"/>
      <c r="DHS109" s="197"/>
      <c r="DHT109" s="197"/>
      <c r="DHU109" s="197"/>
      <c r="DHV109" s="197"/>
      <c r="DHW109" s="197"/>
      <c r="DHX109" s="197"/>
      <c r="DHY109" s="197"/>
      <c r="DHZ109" s="197"/>
      <c r="DIA109" s="197"/>
      <c r="DIB109" s="197"/>
      <c r="DIC109" s="197"/>
      <c r="DID109" s="197"/>
      <c r="DIE109" s="197"/>
      <c r="DIF109" s="197"/>
      <c r="DIG109" s="197"/>
      <c r="DIH109" s="197"/>
      <c r="DII109" s="197"/>
      <c r="DIJ109" s="197"/>
      <c r="DIK109" s="197"/>
      <c r="DIL109" s="197"/>
      <c r="DIM109" s="197"/>
      <c r="DIN109" s="197"/>
      <c r="DIO109" s="197"/>
      <c r="DIP109" s="197"/>
      <c r="DIQ109" s="197"/>
      <c r="DIR109" s="197"/>
      <c r="DIS109" s="197"/>
      <c r="DIT109" s="197"/>
      <c r="DIU109" s="197"/>
      <c r="DIV109" s="197"/>
      <c r="DIW109" s="197"/>
      <c r="DIX109" s="197"/>
      <c r="DIY109" s="197"/>
      <c r="DIZ109" s="197"/>
      <c r="DJA109" s="197"/>
      <c r="DJB109" s="197"/>
      <c r="DJC109" s="197"/>
      <c r="DJD109" s="197"/>
      <c r="DJE109" s="197"/>
      <c r="DJF109" s="197"/>
      <c r="DJG109" s="197"/>
      <c r="DJH109" s="197"/>
      <c r="DJI109" s="197"/>
      <c r="DJJ109" s="197"/>
      <c r="DJK109" s="197"/>
      <c r="DJL109" s="197"/>
      <c r="DJM109" s="197"/>
      <c r="DJN109" s="197"/>
      <c r="DJO109" s="197"/>
      <c r="DJP109" s="197"/>
      <c r="DJQ109" s="197"/>
      <c r="DJR109" s="197"/>
      <c r="DJS109" s="197"/>
      <c r="DJT109" s="197"/>
      <c r="DJU109" s="197"/>
      <c r="DJV109" s="197"/>
      <c r="DJW109" s="197"/>
      <c r="DJX109" s="197"/>
      <c r="DJY109" s="197"/>
      <c r="DJZ109" s="197"/>
      <c r="DKA109" s="197"/>
      <c r="DKB109" s="197"/>
      <c r="DKC109" s="197"/>
      <c r="DKD109" s="197"/>
      <c r="DKE109" s="197"/>
      <c r="DKF109" s="197"/>
      <c r="DKG109" s="197"/>
      <c r="DKH109" s="197"/>
      <c r="DKI109" s="197"/>
      <c r="DKJ109" s="197"/>
      <c r="DKK109" s="197"/>
      <c r="DKL109" s="197"/>
      <c r="DKM109" s="197"/>
      <c r="DKN109" s="197"/>
      <c r="DKO109" s="197"/>
      <c r="DKP109" s="197"/>
      <c r="DKQ109" s="197"/>
      <c r="DKR109" s="197"/>
      <c r="DKS109" s="197"/>
      <c r="DKT109" s="197"/>
      <c r="DKU109" s="197"/>
      <c r="DKV109" s="197"/>
      <c r="DKW109" s="197"/>
      <c r="DKX109" s="197"/>
      <c r="DKY109" s="197"/>
      <c r="DKZ109" s="197"/>
      <c r="DLA109" s="197"/>
      <c r="DLB109" s="197"/>
      <c r="DLC109" s="197"/>
      <c r="DLD109" s="197"/>
      <c r="DLE109" s="197"/>
      <c r="DLF109" s="197"/>
      <c r="DLG109" s="197"/>
      <c r="DLH109" s="197"/>
      <c r="DLI109" s="197"/>
      <c r="DLJ109" s="197"/>
      <c r="DLK109" s="197"/>
      <c r="DLL109" s="197"/>
      <c r="DLM109" s="197"/>
      <c r="DLN109" s="197"/>
      <c r="DLO109" s="197"/>
      <c r="DLP109" s="197"/>
      <c r="DLQ109" s="197"/>
      <c r="DLR109" s="197"/>
      <c r="DLS109" s="197"/>
      <c r="DLT109" s="197"/>
      <c r="DLU109" s="197"/>
      <c r="DLV109" s="197"/>
      <c r="DLW109" s="197"/>
      <c r="DLX109" s="197"/>
      <c r="DLY109" s="197"/>
      <c r="DLZ109" s="197"/>
      <c r="DMA109" s="197"/>
      <c r="DMB109" s="197"/>
      <c r="DMC109" s="197"/>
      <c r="DMD109" s="197"/>
      <c r="DME109" s="197"/>
      <c r="DMF109" s="197"/>
      <c r="DMG109" s="197"/>
      <c r="DMH109" s="197"/>
      <c r="DMI109" s="197"/>
      <c r="DMJ109" s="197"/>
      <c r="DMK109" s="197"/>
      <c r="DML109" s="197"/>
      <c r="DMM109" s="197"/>
      <c r="DMN109" s="197"/>
      <c r="DMO109" s="197"/>
      <c r="DMP109" s="197"/>
      <c r="DMQ109" s="197"/>
      <c r="DMR109" s="197"/>
      <c r="DMS109" s="197"/>
      <c r="DMT109" s="197"/>
      <c r="DMU109" s="197"/>
      <c r="DMV109" s="197"/>
      <c r="DMW109" s="197"/>
      <c r="DMX109" s="197"/>
      <c r="DMY109" s="197"/>
      <c r="DMZ109" s="197"/>
      <c r="DNA109" s="197"/>
      <c r="DNB109" s="197"/>
      <c r="DNC109" s="197"/>
      <c r="DND109" s="197"/>
      <c r="DNE109" s="197"/>
      <c r="DNF109" s="197"/>
      <c r="DNG109" s="197"/>
      <c r="DNH109" s="197"/>
      <c r="DNI109" s="197"/>
      <c r="DNJ109" s="197"/>
      <c r="DNK109" s="197"/>
      <c r="DNL109" s="197"/>
      <c r="DNM109" s="197"/>
      <c r="DNN109" s="197"/>
      <c r="DNO109" s="197"/>
      <c r="DNP109" s="197"/>
      <c r="DNQ109" s="197"/>
      <c r="DNR109" s="197"/>
      <c r="DNS109" s="197"/>
      <c r="DNT109" s="197"/>
      <c r="DNU109" s="197"/>
      <c r="DNV109" s="197"/>
      <c r="DNW109" s="197"/>
      <c r="DNX109" s="197"/>
      <c r="DNY109" s="197"/>
      <c r="DNZ109" s="197"/>
      <c r="DOA109" s="197"/>
      <c r="DOB109" s="197"/>
      <c r="DOC109" s="197"/>
      <c r="DOD109" s="197"/>
      <c r="DOE109" s="197"/>
      <c r="DOF109" s="197"/>
      <c r="DOG109" s="197"/>
      <c r="DOH109" s="197"/>
      <c r="DOI109" s="197"/>
      <c r="DOJ109" s="197"/>
      <c r="DOK109" s="197"/>
      <c r="DOL109" s="197"/>
      <c r="DOM109" s="197"/>
      <c r="DON109" s="197"/>
      <c r="DOO109" s="197"/>
      <c r="DOP109" s="197"/>
      <c r="DOQ109" s="197"/>
      <c r="DOR109" s="197"/>
      <c r="DOS109" s="197"/>
      <c r="DOT109" s="197"/>
      <c r="DOU109" s="197"/>
      <c r="DOV109" s="197"/>
      <c r="DOW109" s="197"/>
      <c r="DOX109" s="197"/>
      <c r="DOY109" s="197"/>
      <c r="DOZ109" s="197"/>
      <c r="DPA109" s="197"/>
      <c r="DPB109" s="197"/>
      <c r="DPC109" s="197"/>
      <c r="DPD109" s="197"/>
      <c r="DPE109" s="197"/>
      <c r="DPF109" s="197"/>
      <c r="DPG109" s="197"/>
      <c r="DPH109" s="197"/>
      <c r="DPI109" s="197"/>
      <c r="DPJ109" s="197"/>
      <c r="DPK109" s="197"/>
      <c r="DPL109" s="197"/>
      <c r="DPM109" s="197"/>
      <c r="DPN109" s="197"/>
      <c r="DPO109" s="197"/>
      <c r="DPP109" s="197"/>
      <c r="DPQ109" s="197"/>
      <c r="DPR109" s="197"/>
      <c r="DPS109" s="197"/>
      <c r="DPT109" s="197"/>
      <c r="DPU109" s="197"/>
      <c r="DPV109" s="197"/>
      <c r="DPW109" s="197"/>
      <c r="DPX109" s="197"/>
      <c r="DPY109" s="197"/>
      <c r="DPZ109" s="197"/>
      <c r="DQA109" s="197"/>
      <c r="DQB109" s="197"/>
      <c r="DQC109" s="197"/>
      <c r="DQD109" s="197"/>
      <c r="DQE109" s="197"/>
      <c r="DQF109" s="197"/>
      <c r="DQG109" s="197"/>
      <c r="DQH109" s="197"/>
      <c r="DQI109" s="197"/>
      <c r="DQJ109" s="197"/>
      <c r="DQK109" s="197"/>
      <c r="DQL109" s="197"/>
      <c r="DQM109" s="197"/>
      <c r="DQN109" s="197"/>
      <c r="DQO109" s="197"/>
      <c r="DQP109" s="197"/>
      <c r="DQQ109" s="197"/>
      <c r="DQR109" s="197"/>
      <c r="DQS109" s="197"/>
      <c r="DQT109" s="197"/>
      <c r="DQU109" s="197"/>
      <c r="DQV109" s="197"/>
      <c r="DQW109" s="197"/>
      <c r="DQX109" s="197"/>
      <c r="DQY109" s="197"/>
      <c r="DQZ109" s="197"/>
      <c r="DRA109" s="197"/>
      <c r="DRB109" s="197"/>
      <c r="DRC109" s="197"/>
      <c r="DRD109" s="197"/>
      <c r="DRE109" s="197"/>
      <c r="DRF109" s="197"/>
      <c r="DRG109" s="197"/>
      <c r="DRH109" s="197"/>
      <c r="DRI109" s="197"/>
      <c r="DRJ109" s="197"/>
      <c r="DRK109" s="197"/>
      <c r="DRL109" s="197"/>
      <c r="DRM109" s="197"/>
      <c r="DRN109" s="197"/>
      <c r="DRO109" s="197"/>
      <c r="DRP109" s="197"/>
      <c r="DRQ109" s="197"/>
      <c r="DRR109" s="197"/>
      <c r="DRS109" s="197"/>
      <c r="DRT109" s="197"/>
      <c r="DRU109" s="197"/>
      <c r="DRV109" s="197"/>
      <c r="DRW109" s="197"/>
      <c r="DRX109" s="197"/>
      <c r="DRY109" s="197"/>
      <c r="DRZ109" s="197"/>
      <c r="DSA109" s="197"/>
      <c r="DSB109" s="197"/>
      <c r="DSC109" s="197"/>
      <c r="DSD109" s="197"/>
      <c r="DSE109" s="197"/>
      <c r="DSF109" s="197"/>
      <c r="DSG109" s="197"/>
      <c r="DSH109" s="197"/>
      <c r="DSI109" s="197"/>
      <c r="DSJ109" s="197"/>
      <c r="DSK109" s="197"/>
      <c r="DSL109" s="197"/>
      <c r="DSM109" s="197"/>
      <c r="DSN109" s="197"/>
      <c r="DSO109" s="197"/>
      <c r="DSP109" s="197"/>
      <c r="DSQ109" s="197"/>
      <c r="DSR109" s="197"/>
      <c r="DSS109" s="197"/>
      <c r="DST109" s="197"/>
      <c r="DSU109" s="197"/>
      <c r="DSV109" s="197"/>
      <c r="DSW109" s="197"/>
      <c r="DSX109" s="197"/>
      <c r="DSY109" s="197"/>
      <c r="DSZ109" s="197"/>
      <c r="DTA109" s="197"/>
      <c r="DTB109" s="197"/>
      <c r="DTC109" s="197"/>
      <c r="DTD109" s="197"/>
      <c r="DTE109" s="197"/>
      <c r="DTF109" s="197"/>
      <c r="DTG109" s="197"/>
      <c r="DTH109" s="197"/>
      <c r="DTI109" s="197"/>
      <c r="DTJ109" s="197"/>
      <c r="DTK109" s="197"/>
      <c r="DTL109" s="197"/>
      <c r="DTM109" s="197"/>
      <c r="DTN109" s="197"/>
      <c r="DTO109" s="197"/>
      <c r="DTP109" s="197"/>
      <c r="DTQ109" s="197"/>
      <c r="DTR109" s="197"/>
      <c r="DTS109" s="197"/>
      <c r="DTT109" s="197"/>
      <c r="DTU109" s="197"/>
      <c r="DTV109" s="197"/>
      <c r="DTW109" s="197"/>
      <c r="DTX109" s="197"/>
      <c r="DTY109" s="197"/>
      <c r="DTZ109" s="197"/>
      <c r="DUA109" s="197"/>
      <c r="DUB109" s="197"/>
      <c r="DUC109" s="197"/>
      <c r="DUD109" s="197"/>
      <c r="DUE109" s="197"/>
      <c r="DUF109" s="197"/>
      <c r="DUG109" s="197"/>
      <c r="DUH109" s="197"/>
      <c r="DUI109" s="197"/>
      <c r="DUJ109" s="197"/>
      <c r="DUK109" s="197"/>
      <c r="DUL109" s="197"/>
      <c r="DUM109" s="197"/>
      <c r="DUN109" s="197"/>
      <c r="DUO109" s="197"/>
      <c r="DUP109" s="197"/>
      <c r="DUQ109" s="197"/>
      <c r="DUR109" s="197"/>
      <c r="DUS109" s="197"/>
      <c r="DUT109" s="197"/>
      <c r="DUU109" s="197"/>
      <c r="DUV109" s="197"/>
      <c r="DUW109" s="197"/>
      <c r="DUX109" s="197"/>
      <c r="DUY109" s="197"/>
      <c r="DUZ109" s="197"/>
      <c r="DVA109" s="197"/>
      <c r="DVB109" s="197"/>
      <c r="DVC109" s="197"/>
      <c r="DVD109" s="197"/>
      <c r="DVE109" s="197"/>
      <c r="DVF109" s="197"/>
      <c r="DVG109" s="197"/>
      <c r="DVH109" s="197"/>
      <c r="DVI109" s="197"/>
      <c r="DVJ109" s="197"/>
      <c r="DVK109" s="197"/>
      <c r="DVL109" s="197"/>
      <c r="DVM109" s="197"/>
      <c r="DVN109" s="197"/>
      <c r="DVO109" s="197"/>
      <c r="DVP109" s="197"/>
      <c r="DVQ109" s="197"/>
      <c r="DVR109" s="197"/>
      <c r="DVS109" s="197"/>
      <c r="DVT109" s="197"/>
      <c r="DVU109" s="197"/>
      <c r="DVV109" s="197"/>
      <c r="DVW109" s="197"/>
      <c r="DVX109" s="197"/>
      <c r="DVY109" s="197"/>
      <c r="DVZ109" s="197"/>
      <c r="DWA109" s="197"/>
      <c r="DWB109" s="197"/>
      <c r="DWC109" s="197"/>
      <c r="DWD109" s="197"/>
      <c r="DWE109" s="197"/>
      <c r="DWF109" s="197"/>
      <c r="DWG109" s="197"/>
      <c r="DWH109" s="197"/>
      <c r="DWI109" s="197"/>
      <c r="DWJ109" s="197"/>
      <c r="DWK109" s="197"/>
      <c r="DWL109" s="197"/>
      <c r="DWM109" s="197"/>
      <c r="DWN109" s="197"/>
      <c r="DWO109" s="197"/>
      <c r="DWP109" s="197"/>
      <c r="DWQ109" s="197"/>
      <c r="DWR109" s="197"/>
      <c r="DWS109" s="197"/>
      <c r="DWT109" s="197"/>
      <c r="DWU109" s="197"/>
      <c r="DWV109" s="197"/>
      <c r="DWW109" s="197"/>
      <c r="DWX109" s="197"/>
      <c r="DWY109" s="197"/>
      <c r="DWZ109" s="197"/>
      <c r="DXA109" s="197"/>
      <c r="DXB109" s="197"/>
      <c r="DXC109" s="197"/>
      <c r="DXD109" s="197"/>
      <c r="DXE109" s="197"/>
      <c r="DXF109" s="197"/>
      <c r="DXG109" s="197"/>
      <c r="DXH109" s="197"/>
      <c r="DXI109" s="197"/>
      <c r="DXJ109" s="197"/>
      <c r="DXK109" s="197"/>
      <c r="DXL109" s="197"/>
      <c r="DXM109" s="197"/>
      <c r="DXN109" s="197"/>
      <c r="DXO109" s="197"/>
      <c r="DXP109" s="197"/>
      <c r="DXQ109" s="197"/>
      <c r="DXR109" s="197"/>
      <c r="DXS109" s="197"/>
      <c r="DXT109" s="197"/>
      <c r="DXU109" s="197"/>
      <c r="DXV109" s="197"/>
      <c r="DXW109" s="197"/>
      <c r="DXX109" s="197"/>
      <c r="DXY109" s="197"/>
      <c r="DXZ109" s="197"/>
      <c r="DYA109" s="197"/>
      <c r="DYB109" s="197"/>
      <c r="DYC109" s="197"/>
      <c r="DYD109" s="197"/>
      <c r="DYE109" s="197"/>
      <c r="DYF109" s="197"/>
      <c r="DYG109" s="197"/>
      <c r="DYH109" s="197"/>
      <c r="DYI109" s="197"/>
      <c r="DYJ109" s="197"/>
      <c r="DYK109" s="197"/>
      <c r="DYL109" s="197"/>
      <c r="DYM109" s="197"/>
      <c r="DYN109" s="197"/>
      <c r="DYO109" s="197"/>
      <c r="DYP109" s="197"/>
      <c r="DYQ109" s="197"/>
      <c r="DYR109" s="197"/>
      <c r="DYS109" s="197"/>
      <c r="DYT109" s="197"/>
      <c r="DYU109" s="197"/>
      <c r="DYV109" s="197"/>
      <c r="DYW109" s="197"/>
      <c r="DYX109" s="197"/>
      <c r="DYY109" s="197"/>
      <c r="DYZ109" s="197"/>
      <c r="DZA109" s="197"/>
      <c r="DZB109" s="197"/>
      <c r="DZC109" s="197"/>
      <c r="DZD109" s="197"/>
      <c r="DZE109" s="197"/>
      <c r="DZF109" s="197"/>
      <c r="DZG109" s="197"/>
      <c r="DZH109" s="197"/>
      <c r="DZI109" s="197"/>
      <c r="DZJ109" s="197"/>
      <c r="DZK109" s="197"/>
      <c r="DZL109" s="197"/>
      <c r="DZM109" s="197"/>
      <c r="DZN109" s="197"/>
      <c r="DZO109" s="197"/>
      <c r="DZP109" s="197"/>
      <c r="DZQ109" s="197"/>
      <c r="DZR109" s="197"/>
      <c r="DZS109" s="197"/>
      <c r="DZT109" s="197"/>
      <c r="DZU109" s="197"/>
      <c r="DZV109" s="197"/>
      <c r="DZW109" s="197"/>
      <c r="DZX109" s="197"/>
      <c r="DZY109" s="197"/>
      <c r="DZZ109" s="197"/>
      <c r="EAA109" s="197"/>
      <c r="EAB109" s="197"/>
      <c r="EAC109" s="197"/>
      <c r="EAD109" s="197"/>
      <c r="EAE109" s="197"/>
      <c r="EAF109" s="197"/>
      <c r="EAG109" s="197"/>
      <c r="EAH109" s="197"/>
      <c r="EAI109" s="197"/>
      <c r="EAJ109" s="197"/>
      <c r="EAK109" s="197"/>
      <c r="EAL109" s="197"/>
      <c r="EAM109" s="197"/>
      <c r="EAN109" s="197"/>
      <c r="EAO109" s="197"/>
      <c r="EAP109" s="197"/>
      <c r="EAQ109" s="197"/>
      <c r="EAR109" s="197"/>
      <c r="EAS109" s="197"/>
      <c r="EAT109" s="197"/>
      <c r="EAU109" s="197"/>
      <c r="EAV109" s="197"/>
      <c r="EAW109" s="197"/>
      <c r="EAX109" s="197"/>
      <c r="EAY109" s="197"/>
      <c r="EAZ109" s="197"/>
      <c r="EBA109" s="197"/>
      <c r="EBB109" s="197"/>
      <c r="EBC109" s="197"/>
      <c r="EBD109" s="197"/>
      <c r="EBE109" s="197"/>
      <c r="EBF109" s="197"/>
      <c r="EBG109" s="197"/>
      <c r="EBH109" s="197"/>
      <c r="EBI109" s="197"/>
      <c r="EBJ109" s="197"/>
      <c r="EBK109" s="197"/>
      <c r="EBL109" s="197"/>
      <c r="EBM109" s="197"/>
      <c r="EBN109" s="197"/>
      <c r="EBO109" s="197"/>
      <c r="EBP109" s="197"/>
      <c r="EBQ109" s="197"/>
      <c r="EBR109" s="197"/>
      <c r="EBS109" s="197"/>
      <c r="EBT109" s="197"/>
      <c r="EBU109" s="197"/>
      <c r="EBV109" s="197"/>
      <c r="EBW109" s="197"/>
      <c r="EBX109" s="197"/>
      <c r="EBY109" s="197"/>
      <c r="EBZ109" s="197"/>
      <c r="ECA109" s="197"/>
      <c r="ECB109" s="197"/>
      <c r="ECC109" s="197"/>
      <c r="ECD109" s="197"/>
      <c r="ECE109" s="197"/>
      <c r="ECF109" s="197"/>
      <c r="ECG109" s="197"/>
      <c r="ECH109" s="197"/>
      <c r="ECI109" s="197"/>
      <c r="ECJ109" s="197"/>
      <c r="ECK109" s="197"/>
      <c r="ECL109" s="197"/>
      <c r="ECM109" s="197"/>
      <c r="ECN109" s="197"/>
      <c r="ECO109" s="197"/>
      <c r="ECP109" s="197"/>
      <c r="ECQ109" s="197"/>
      <c r="ECR109" s="197"/>
      <c r="ECS109" s="197"/>
      <c r="ECT109" s="197"/>
      <c r="ECU109" s="197"/>
      <c r="ECV109" s="197"/>
      <c r="ECW109" s="197"/>
      <c r="ECX109" s="197"/>
      <c r="ECY109" s="197"/>
      <c r="ECZ109" s="197"/>
      <c r="EDA109" s="197"/>
      <c r="EDB109" s="197"/>
      <c r="EDC109" s="197"/>
      <c r="EDD109" s="197"/>
      <c r="EDE109" s="197"/>
      <c r="EDF109" s="197"/>
      <c r="EDG109" s="197"/>
      <c r="EDH109" s="197"/>
      <c r="EDI109" s="197"/>
      <c r="EDJ109" s="197"/>
      <c r="EDK109" s="197"/>
      <c r="EDL109" s="197"/>
      <c r="EDM109" s="197"/>
      <c r="EDN109" s="197"/>
      <c r="EDO109" s="197"/>
      <c r="EDP109" s="197"/>
      <c r="EDQ109" s="197"/>
      <c r="EDR109" s="197"/>
      <c r="EDS109" s="197"/>
      <c r="EDT109" s="197"/>
      <c r="EDU109" s="197"/>
      <c r="EDV109" s="197"/>
      <c r="EDW109" s="197"/>
      <c r="EDX109" s="197"/>
      <c r="EDY109" s="197"/>
      <c r="EDZ109" s="197"/>
      <c r="EEA109" s="197"/>
      <c r="EEB109" s="197"/>
      <c r="EEC109" s="197"/>
      <c r="EED109" s="197"/>
      <c r="EEE109" s="197"/>
      <c r="EEF109" s="197"/>
      <c r="EEG109" s="197"/>
      <c r="EEH109" s="197"/>
      <c r="EEI109" s="197"/>
      <c r="EEJ109" s="197"/>
      <c r="EEK109" s="197"/>
      <c r="EEL109" s="197"/>
      <c r="EEM109" s="197"/>
      <c r="EEN109" s="197"/>
      <c r="EEO109" s="197"/>
      <c r="EEP109" s="197"/>
      <c r="EEQ109" s="197"/>
      <c r="EER109" s="197"/>
      <c r="EES109" s="197"/>
      <c r="EET109" s="197"/>
      <c r="EEU109" s="197"/>
      <c r="EEV109" s="197"/>
      <c r="EEW109" s="197"/>
      <c r="EEX109" s="197"/>
      <c r="EEY109" s="197"/>
      <c r="EEZ109" s="197"/>
      <c r="EFA109" s="197"/>
      <c r="EFB109" s="197"/>
      <c r="EFC109" s="197"/>
      <c r="EFD109" s="197"/>
      <c r="EFE109" s="197"/>
      <c r="EFF109" s="197"/>
      <c r="EFG109" s="197"/>
      <c r="EFH109" s="197"/>
      <c r="EFI109" s="197"/>
      <c r="EFJ109" s="197"/>
      <c r="EFK109" s="197"/>
      <c r="EFL109" s="197"/>
      <c r="EFM109" s="197"/>
      <c r="EFN109" s="197"/>
      <c r="EFO109" s="197"/>
      <c r="EFP109" s="197"/>
      <c r="EFQ109" s="197"/>
      <c r="EFR109" s="197"/>
      <c r="EFS109" s="197"/>
      <c r="EFT109" s="197"/>
      <c r="EFU109" s="197"/>
      <c r="EFV109" s="197"/>
      <c r="EFW109" s="197"/>
      <c r="EFX109" s="197"/>
      <c r="EFY109" s="197"/>
      <c r="EFZ109" s="197"/>
      <c r="EGA109" s="197"/>
      <c r="EGB109" s="197"/>
      <c r="EGC109" s="197"/>
      <c r="EGD109" s="197"/>
      <c r="EGE109" s="197"/>
      <c r="EGF109" s="197"/>
      <c r="EGG109" s="197"/>
      <c r="EGH109" s="197"/>
      <c r="EGI109" s="197"/>
      <c r="EGJ109" s="197"/>
      <c r="EGK109" s="197"/>
      <c r="EGL109" s="197"/>
      <c r="EGM109" s="197"/>
      <c r="EGN109" s="197"/>
      <c r="EGO109" s="197"/>
      <c r="EGP109" s="197"/>
      <c r="EGQ109" s="197"/>
      <c r="EGR109" s="197"/>
      <c r="EGS109" s="197"/>
      <c r="EGT109" s="197"/>
      <c r="EGU109" s="197"/>
      <c r="EGV109" s="197"/>
      <c r="EGW109" s="197"/>
      <c r="EGX109" s="197"/>
      <c r="EGY109" s="197"/>
      <c r="EGZ109" s="197"/>
      <c r="EHA109" s="197"/>
      <c r="EHB109" s="197"/>
      <c r="EHC109" s="197"/>
      <c r="EHD109" s="197"/>
      <c r="EHE109" s="197"/>
      <c r="EHF109" s="197"/>
      <c r="EHG109" s="197"/>
      <c r="EHH109" s="197"/>
      <c r="EHI109" s="197"/>
      <c r="EHJ109" s="197"/>
      <c r="EHK109" s="197"/>
      <c r="EHL109" s="197"/>
      <c r="EHM109" s="197"/>
      <c r="EHN109" s="197"/>
      <c r="EHO109" s="197"/>
      <c r="EHP109" s="197"/>
      <c r="EHQ109" s="197"/>
      <c r="EHR109" s="197"/>
      <c r="EHS109" s="197"/>
      <c r="EHT109" s="197"/>
      <c r="EHU109" s="197"/>
      <c r="EHV109" s="197"/>
      <c r="EHW109" s="197"/>
      <c r="EHX109" s="197"/>
      <c r="EHY109" s="197"/>
      <c r="EHZ109" s="197"/>
      <c r="EIA109" s="197"/>
      <c r="EIB109" s="197"/>
      <c r="EIC109" s="197"/>
      <c r="EID109" s="197"/>
      <c r="EIE109" s="197"/>
      <c r="EIF109" s="197"/>
      <c r="EIG109" s="197"/>
      <c r="EIH109" s="197"/>
      <c r="EII109" s="197"/>
      <c r="EIJ109" s="197"/>
      <c r="EIK109" s="197"/>
      <c r="EIL109" s="197"/>
      <c r="EIM109" s="197"/>
      <c r="EIN109" s="197"/>
      <c r="EIO109" s="197"/>
      <c r="EIP109" s="197"/>
      <c r="EIQ109" s="197"/>
      <c r="EIR109" s="197"/>
      <c r="EIS109" s="197"/>
      <c r="EIT109" s="197"/>
      <c r="EIU109" s="197"/>
      <c r="EIV109" s="197"/>
      <c r="EIW109" s="197"/>
      <c r="EIX109" s="197"/>
      <c r="EIY109" s="197"/>
      <c r="EIZ109" s="197"/>
      <c r="EJA109" s="197"/>
      <c r="EJB109" s="197"/>
      <c r="EJC109" s="197"/>
      <c r="EJD109" s="197"/>
      <c r="EJE109" s="197"/>
      <c r="EJF109" s="197"/>
      <c r="EJG109" s="197"/>
      <c r="EJH109" s="197"/>
      <c r="EJI109" s="197"/>
      <c r="EJJ109" s="197"/>
      <c r="EJK109" s="197"/>
      <c r="EJL109" s="197"/>
      <c r="EJM109" s="197"/>
      <c r="EJN109" s="197"/>
      <c r="EJO109" s="197"/>
      <c r="EJP109" s="197"/>
      <c r="EJQ109" s="197"/>
      <c r="EJR109" s="197"/>
      <c r="EJS109" s="197"/>
      <c r="EJT109" s="197"/>
      <c r="EJU109" s="197"/>
      <c r="EJV109" s="197"/>
      <c r="EJW109" s="197"/>
      <c r="EJX109" s="197"/>
      <c r="EJY109" s="197"/>
      <c r="EJZ109" s="197"/>
      <c r="EKA109" s="197"/>
      <c r="EKB109" s="197"/>
      <c r="EKC109" s="197"/>
      <c r="EKD109" s="197"/>
      <c r="EKE109" s="197"/>
      <c r="EKF109" s="197"/>
      <c r="EKG109" s="197"/>
      <c r="EKH109" s="197"/>
      <c r="EKI109" s="197"/>
      <c r="EKJ109" s="197"/>
      <c r="EKK109" s="197"/>
      <c r="EKL109" s="197"/>
      <c r="EKM109" s="197"/>
      <c r="EKN109" s="197"/>
      <c r="EKO109" s="197"/>
      <c r="EKP109" s="197"/>
      <c r="EKQ109" s="197"/>
      <c r="EKR109" s="197"/>
      <c r="EKS109" s="197"/>
      <c r="EKT109" s="197"/>
      <c r="EKU109" s="197"/>
      <c r="EKV109" s="197"/>
      <c r="EKW109" s="197"/>
      <c r="EKX109" s="197"/>
      <c r="EKY109" s="197"/>
      <c r="EKZ109" s="197"/>
      <c r="ELA109" s="197"/>
      <c r="ELB109" s="197"/>
      <c r="ELC109" s="197"/>
      <c r="ELD109" s="197"/>
      <c r="ELE109" s="197"/>
      <c r="ELF109" s="197"/>
      <c r="ELG109" s="197"/>
      <c r="ELH109" s="197"/>
      <c r="ELI109" s="197"/>
      <c r="ELJ109" s="197"/>
      <c r="ELK109" s="197"/>
      <c r="ELL109" s="197"/>
      <c r="ELM109" s="197"/>
      <c r="ELN109" s="197"/>
      <c r="ELO109" s="197"/>
      <c r="ELP109" s="197"/>
      <c r="ELQ109" s="197"/>
      <c r="ELR109" s="197"/>
      <c r="ELS109" s="197"/>
      <c r="ELT109" s="197"/>
      <c r="ELU109" s="197"/>
      <c r="ELV109" s="197"/>
      <c r="ELW109" s="197"/>
      <c r="ELX109" s="197"/>
      <c r="ELY109" s="197"/>
      <c r="ELZ109" s="197"/>
      <c r="EMA109" s="197"/>
      <c r="EMB109" s="197"/>
      <c r="EMC109" s="197"/>
      <c r="EMD109" s="197"/>
      <c r="EME109" s="197"/>
      <c r="EMF109" s="197"/>
      <c r="EMG109" s="197"/>
      <c r="EMH109" s="197"/>
      <c r="EMI109" s="197"/>
      <c r="EMJ109" s="197"/>
      <c r="EMK109" s="197"/>
      <c r="EML109" s="197"/>
      <c r="EMM109" s="197"/>
      <c r="EMN109" s="197"/>
      <c r="EMO109" s="197"/>
      <c r="EMP109" s="197"/>
      <c r="EMQ109" s="197"/>
      <c r="EMR109" s="197"/>
      <c r="EMS109" s="197"/>
      <c r="EMT109" s="197"/>
      <c r="EMU109" s="197"/>
      <c r="EMV109" s="197"/>
      <c r="EMW109" s="197"/>
      <c r="EMX109" s="197"/>
      <c r="EMY109" s="197"/>
      <c r="EMZ109" s="197"/>
      <c r="ENA109" s="197"/>
      <c r="ENB109" s="197"/>
      <c r="ENC109" s="197"/>
      <c r="END109" s="197"/>
      <c r="ENE109" s="197"/>
      <c r="ENF109" s="197"/>
      <c r="ENG109" s="197"/>
      <c r="ENH109" s="197"/>
      <c r="ENI109" s="197"/>
      <c r="ENJ109" s="197"/>
      <c r="ENK109" s="197"/>
      <c r="ENL109" s="197"/>
      <c r="ENM109" s="197"/>
      <c r="ENN109" s="197"/>
      <c r="ENO109" s="197"/>
      <c r="ENP109" s="197"/>
      <c r="ENQ109" s="197"/>
      <c r="ENR109" s="197"/>
      <c r="ENS109" s="197"/>
      <c r="ENT109" s="197"/>
      <c r="ENU109" s="197"/>
      <c r="ENV109" s="197"/>
      <c r="ENW109" s="197"/>
      <c r="ENX109" s="197"/>
      <c r="ENY109" s="197"/>
      <c r="ENZ109" s="197"/>
      <c r="EOA109" s="197"/>
      <c r="EOB109" s="197"/>
      <c r="EOC109" s="197"/>
      <c r="EOD109" s="197"/>
      <c r="EOE109" s="197"/>
      <c r="EOF109" s="197"/>
      <c r="EOG109" s="197"/>
      <c r="EOH109" s="197"/>
      <c r="EOI109" s="197"/>
      <c r="EOJ109" s="197"/>
      <c r="EOK109" s="197"/>
      <c r="EOL109" s="197"/>
      <c r="EOM109" s="197"/>
      <c r="EON109" s="197"/>
      <c r="EOO109" s="197"/>
      <c r="EOP109" s="197"/>
      <c r="EOQ109" s="197"/>
      <c r="EOR109" s="197"/>
      <c r="EOS109" s="197"/>
      <c r="EOT109" s="197"/>
      <c r="EOU109" s="197"/>
      <c r="EOV109" s="197"/>
      <c r="EOW109" s="197"/>
      <c r="EOX109" s="197"/>
      <c r="EOY109" s="197"/>
      <c r="EOZ109" s="197"/>
      <c r="EPA109" s="197"/>
      <c r="EPB109" s="197"/>
      <c r="EPC109" s="197"/>
      <c r="EPD109" s="197"/>
      <c r="EPE109" s="197"/>
      <c r="EPF109" s="197"/>
      <c r="EPG109" s="197"/>
      <c r="EPH109" s="197"/>
      <c r="EPI109" s="197"/>
      <c r="EPJ109" s="197"/>
      <c r="EPK109" s="197"/>
      <c r="EPL109" s="197"/>
      <c r="EPM109" s="197"/>
      <c r="EPN109" s="197"/>
      <c r="EPO109" s="197"/>
      <c r="EPP109" s="197"/>
      <c r="EPQ109" s="197"/>
      <c r="EPR109" s="197"/>
      <c r="EPS109" s="197"/>
      <c r="EPT109" s="197"/>
      <c r="EPU109" s="197"/>
      <c r="EPV109" s="197"/>
      <c r="EPW109" s="197"/>
      <c r="EPX109" s="197"/>
      <c r="EPY109" s="197"/>
      <c r="EPZ109" s="197"/>
      <c r="EQA109" s="197"/>
      <c r="EQB109" s="197"/>
      <c r="EQC109" s="197"/>
      <c r="EQD109" s="197"/>
      <c r="EQE109" s="197"/>
      <c r="EQF109" s="197"/>
      <c r="EQG109" s="197"/>
      <c r="EQH109" s="197"/>
      <c r="EQI109" s="197"/>
      <c r="EQJ109" s="197"/>
      <c r="EQK109" s="197"/>
      <c r="EQL109" s="197"/>
      <c r="EQM109" s="197"/>
      <c r="EQN109" s="197"/>
      <c r="EQO109" s="197"/>
      <c r="EQP109" s="197"/>
      <c r="EQQ109" s="197"/>
      <c r="EQR109" s="197"/>
      <c r="EQS109" s="197"/>
      <c r="EQT109" s="197"/>
      <c r="EQU109" s="197"/>
      <c r="EQV109" s="197"/>
      <c r="EQW109" s="197"/>
      <c r="EQX109" s="197"/>
      <c r="EQY109" s="197"/>
      <c r="EQZ109" s="197"/>
      <c r="ERA109" s="197"/>
      <c r="ERB109" s="197"/>
      <c r="ERC109" s="197"/>
      <c r="ERD109" s="197"/>
      <c r="ERE109" s="197"/>
      <c r="ERF109" s="197"/>
      <c r="ERG109" s="197"/>
      <c r="ERH109" s="197"/>
      <c r="ERI109" s="197"/>
      <c r="ERJ109" s="197"/>
      <c r="ERK109" s="197"/>
      <c r="ERL109" s="197"/>
      <c r="ERM109" s="197"/>
      <c r="ERN109" s="197"/>
      <c r="ERO109" s="197"/>
      <c r="ERP109" s="197"/>
      <c r="ERQ109" s="197"/>
      <c r="ERR109" s="197"/>
      <c r="ERS109" s="197"/>
      <c r="ERT109" s="197"/>
      <c r="ERU109" s="197"/>
      <c r="ERV109" s="197"/>
      <c r="ERW109" s="197"/>
      <c r="ERX109" s="197"/>
      <c r="ERY109" s="197"/>
      <c r="ERZ109" s="197"/>
      <c r="ESA109" s="197"/>
      <c r="ESB109" s="197"/>
      <c r="ESC109" s="197"/>
      <c r="ESD109" s="197"/>
      <c r="ESE109" s="197"/>
      <c r="ESF109" s="197"/>
      <c r="ESG109" s="197"/>
      <c r="ESH109" s="197"/>
      <c r="ESI109" s="197"/>
      <c r="ESJ109" s="197"/>
      <c r="ESK109" s="197"/>
      <c r="ESL109" s="197"/>
      <c r="ESM109" s="197"/>
      <c r="ESN109" s="197"/>
      <c r="ESO109" s="197"/>
      <c r="ESP109" s="197"/>
      <c r="ESQ109" s="197"/>
      <c r="ESR109" s="197"/>
      <c r="ESS109" s="197"/>
      <c r="EST109" s="197"/>
      <c r="ESU109" s="197"/>
      <c r="ESV109" s="197"/>
      <c r="ESW109" s="197"/>
      <c r="ESX109" s="197"/>
      <c r="ESY109" s="197"/>
      <c r="ESZ109" s="197"/>
      <c r="ETA109" s="197"/>
      <c r="ETB109" s="197"/>
      <c r="ETC109" s="197"/>
      <c r="ETD109" s="197"/>
      <c r="ETE109" s="197"/>
      <c r="ETF109" s="197"/>
      <c r="ETG109" s="197"/>
      <c r="ETH109" s="197"/>
      <c r="ETI109" s="197"/>
      <c r="ETJ109" s="197"/>
      <c r="ETK109" s="197"/>
      <c r="ETL109" s="197"/>
      <c r="ETM109" s="197"/>
      <c r="ETN109" s="197"/>
      <c r="ETO109" s="197"/>
      <c r="ETP109" s="197"/>
      <c r="ETQ109" s="197"/>
      <c r="ETR109" s="197"/>
      <c r="ETS109" s="197"/>
      <c r="ETT109" s="197"/>
      <c r="ETU109" s="197"/>
      <c r="ETV109" s="197"/>
      <c r="ETW109" s="197"/>
      <c r="ETX109" s="197"/>
      <c r="ETY109" s="197"/>
      <c r="ETZ109" s="197"/>
      <c r="EUA109" s="197"/>
      <c r="EUB109" s="197"/>
      <c r="EUC109" s="197"/>
      <c r="EUD109" s="197"/>
      <c r="EUE109" s="197"/>
      <c r="EUF109" s="197"/>
      <c r="EUG109" s="197"/>
      <c r="EUH109" s="197"/>
      <c r="EUI109" s="197"/>
      <c r="EUJ109" s="197"/>
      <c r="EUK109" s="197"/>
      <c r="EUL109" s="197"/>
      <c r="EUM109" s="197"/>
      <c r="EUN109" s="197"/>
      <c r="EUO109" s="197"/>
      <c r="EUP109" s="197"/>
      <c r="EUQ109" s="197"/>
      <c r="EUR109" s="197"/>
      <c r="EUS109" s="197"/>
      <c r="EUT109" s="197"/>
      <c r="EUU109" s="197"/>
      <c r="EUV109" s="197"/>
      <c r="EUW109" s="197"/>
      <c r="EUX109" s="197"/>
      <c r="EUY109" s="197"/>
      <c r="EUZ109" s="197"/>
      <c r="EVA109" s="197"/>
      <c r="EVB109" s="197"/>
      <c r="EVC109" s="197"/>
      <c r="EVD109" s="197"/>
      <c r="EVE109" s="197"/>
      <c r="EVF109" s="197"/>
      <c r="EVG109" s="197"/>
      <c r="EVH109" s="197"/>
      <c r="EVI109" s="197"/>
      <c r="EVJ109" s="197"/>
      <c r="EVK109" s="197"/>
      <c r="EVL109" s="197"/>
      <c r="EVM109" s="197"/>
      <c r="EVN109" s="197"/>
      <c r="EVO109" s="197"/>
      <c r="EVP109" s="197"/>
      <c r="EVQ109" s="197"/>
      <c r="EVR109" s="197"/>
      <c r="EVS109" s="197"/>
      <c r="EVT109" s="197"/>
      <c r="EVU109" s="197"/>
      <c r="EVV109" s="197"/>
      <c r="EVW109" s="197"/>
      <c r="EVX109" s="197"/>
      <c r="EVY109" s="197"/>
      <c r="EVZ109" s="197"/>
      <c r="EWA109" s="197"/>
      <c r="EWB109" s="197"/>
      <c r="EWC109" s="197"/>
      <c r="EWD109" s="197"/>
      <c r="EWE109" s="197"/>
      <c r="EWF109" s="197"/>
      <c r="EWG109" s="197"/>
      <c r="EWH109" s="197"/>
      <c r="EWI109" s="197"/>
      <c r="EWJ109" s="197"/>
      <c r="EWK109" s="197"/>
      <c r="EWL109" s="197"/>
      <c r="EWM109" s="197"/>
      <c r="EWN109" s="197"/>
      <c r="EWO109" s="197"/>
      <c r="EWP109" s="197"/>
      <c r="EWQ109" s="197"/>
      <c r="EWR109" s="197"/>
      <c r="EWS109" s="197"/>
      <c r="EWT109" s="197"/>
      <c r="EWU109" s="197"/>
      <c r="EWV109" s="197"/>
      <c r="EWW109" s="197"/>
      <c r="EWX109" s="197"/>
      <c r="EWY109" s="197"/>
      <c r="EWZ109" s="197"/>
      <c r="EXA109" s="197"/>
      <c r="EXB109" s="197"/>
      <c r="EXC109" s="197"/>
      <c r="EXD109" s="197"/>
      <c r="EXE109" s="197"/>
      <c r="EXF109" s="197"/>
      <c r="EXG109" s="197"/>
      <c r="EXH109" s="197"/>
      <c r="EXI109" s="197"/>
      <c r="EXJ109" s="197"/>
      <c r="EXK109" s="197"/>
      <c r="EXL109" s="197"/>
      <c r="EXM109" s="197"/>
      <c r="EXN109" s="197"/>
      <c r="EXO109" s="197"/>
      <c r="EXP109" s="197"/>
      <c r="EXQ109" s="197"/>
      <c r="EXR109" s="197"/>
      <c r="EXS109" s="197"/>
      <c r="EXT109" s="197"/>
      <c r="EXU109" s="197"/>
      <c r="EXV109" s="197"/>
      <c r="EXW109" s="197"/>
      <c r="EXX109" s="197"/>
      <c r="EXY109" s="197"/>
      <c r="EXZ109" s="197"/>
      <c r="EYA109" s="197"/>
      <c r="EYB109" s="197"/>
      <c r="EYC109" s="197"/>
      <c r="EYD109" s="197"/>
      <c r="EYE109" s="197"/>
      <c r="EYF109" s="197"/>
      <c r="EYG109" s="197"/>
      <c r="EYH109" s="197"/>
      <c r="EYI109" s="197"/>
      <c r="EYJ109" s="197"/>
      <c r="EYK109" s="197"/>
      <c r="EYL109" s="197"/>
      <c r="EYM109" s="197"/>
      <c r="EYN109" s="197"/>
      <c r="EYO109" s="197"/>
      <c r="EYP109" s="197"/>
      <c r="EYQ109" s="197"/>
      <c r="EYR109" s="197"/>
      <c r="EYS109" s="197"/>
      <c r="EYT109" s="197"/>
      <c r="EYU109" s="197"/>
      <c r="EYV109" s="197"/>
      <c r="EYW109" s="197"/>
      <c r="EYX109" s="197"/>
      <c r="EYY109" s="197"/>
      <c r="EYZ109" s="197"/>
      <c r="EZA109" s="197"/>
      <c r="EZB109" s="197"/>
      <c r="EZC109" s="197"/>
      <c r="EZD109" s="197"/>
      <c r="EZE109" s="197"/>
      <c r="EZF109" s="197"/>
      <c r="EZG109" s="197"/>
      <c r="EZH109" s="197"/>
      <c r="EZI109" s="197"/>
      <c r="EZJ109" s="197"/>
      <c r="EZK109" s="197"/>
      <c r="EZL109" s="197"/>
      <c r="EZM109" s="197"/>
      <c r="EZN109" s="197"/>
      <c r="EZO109" s="197"/>
      <c r="EZP109" s="197"/>
      <c r="EZQ109" s="197"/>
      <c r="EZR109" s="197"/>
      <c r="EZS109" s="197"/>
      <c r="EZT109" s="197"/>
      <c r="EZU109" s="197"/>
      <c r="EZV109" s="197"/>
      <c r="EZW109" s="197"/>
      <c r="EZX109" s="197"/>
      <c r="EZY109" s="197"/>
      <c r="EZZ109" s="197"/>
      <c r="FAA109" s="197"/>
      <c r="FAB109" s="197"/>
      <c r="FAC109" s="197"/>
      <c r="FAD109" s="197"/>
      <c r="FAE109" s="197"/>
      <c r="FAF109" s="197"/>
      <c r="FAG109" s="197"/>
      <c r="FAH109" s="197"/>
      <c r="FAI109" s="197"/>
      <c r="FAJ109" s="197"/>
      <c r="FAK109" s="197"/>
      <c r="FAL109" s="197"/>
      <c r="FAM109" s="197"/>
      <c r="FAN109" s="197"/>
      <c r="FAO109" s="197"/>
      <c r="FAP109" s="197"/>
      <c r="FAQ109" s="197"/>
      <c r="FAR109" s="197"/>
      <c r="FAS109" s="197"/>
      <c r="FAT109" s="197"/>
      <c r="FAU109" s="197"/>
      <c r="FAV109" s="197"/>
      <c r="FAW109" s="197"/>
      <c r="FAX109" s="197"/>
      <c r="FAY109" s="197"/>
      <c r="FAZ109" s="197"/>
      <c r="FBA109" s="197"/>
      <c r="FBB109" s="197"/>
      <c r="FBC109" s="197"/>
      <c r="FBD109" s="197"/>
      <c r="FBE109" s="197"/>
      <c r="FBF109" s="197"/>
      <c r="FBG109" s="197"/>
      <c r="FBH109" s="197"/>
      <c r="FBI109" s="197"/>
      <c r="FBJ109" s="197"/>
      <c r="FBK109" s="197"/>
      <c r="FBL109" s="197"/>
      <c r="FBM109" s="197"/>
      <c r="FBN109" s="197"/>
      <c r="FBO109" s="197"/>
      <c r="FBP109" s="197"/>
      <c r="FBQ109" s="197"/>
      <c r="FBR109" s="197"/>
      <c r="FBS109" s="197"/>
      <c r="FBT109" s="197"/>
      <c r="FBU109" s="197"/>
      <c r="FBV109" s="197"/>
      <c r="FBW109" s="197"/>
      <c r="FBX109" s="197"/>
      <c r="FBY109" s="197"/>
      <c r="FBZ109" s="197"/>
      <c r="FCA109" s="197"/>
      <c r="FCB109" s="197"/>
      <c r="FCC109" s="197"/>
      <c r="FCD109" s="197"/>
      <c r="FCE109" s="197"/>
      <c r="FCF109" s="197"/>
      <c r="FCG109" s="197"/>
      <c r="FCH109" s="197"/>
      <c r="FCI109" s="197"/>
      <c r="FCJ109" s="197"/>
      <c r="FCK109" s="197"/>
      <c r="FCL109" s="197"/>
      <c r="FCM109" s="197"/>
      <c r="FCN109" s="197"/>
      <c r="FCO109" s="197"/>
      <c r="FCP109" s="197"/>
      <c r="FCQ109" s="197"/>
      <c r="FCR109" s="197"/>
      <c r="FCS109" s="197"/>
      <c r="FCT109" s="197"/>
      <c r="FCU109" s="197"/>
      <c r="FCV109" s="197"/>
      <c r="FCW109" s="197"/>
      <c r="FCX109" s="197"/>
      <c r="FCY109" s="197"/>
      <c r="FCZ109" s="197"/>
      <c r="FDA109" s="197"/>
      <c r="FDB109" s="197"/>
      <c r="FDC109" s="197"/>
      <c r="FDD109" s="197"/>
      <c r="FDE109" s="197"/>
      <c r="FDF109" s="197"/>
      <c r="FDG109" s="197"/>
      <c r="FDH109" s="197"/>
      <c r="FDI109" s="197"/>
      <c r="FDJ109" s="197"/>
      <c r="FDK109" s="197"/>
      <c r="FDL109" s="197"/>
      <c r="FDM109" s="197"/>
      <c r="FDN109" s="197"/>
      <c r="FDO109" s="197"/>
      <c r="FDP109" s="197"/>
      <c r="FDQ109" s="197"/>
      <c r="FDR109" s="197"/>
      <c r="FDS109" s="197"/>
      <c r="FDT109" s="197"/>
      <c r="FDU109" s="197"/>
      <c r="FDV109" s="197"/>
      <c r="FDW109" s="197"/>
      <c r="FDX109" s="197"/>
      <c r="FDY109" s="197"/>
      <c r="FDZ109" s="197"/>
      <c r="FEA109" s="197"/>
      <c r="FEB109" s="197"/>
      <c r="FEC109" s="197"/>
      <c r="FED109" s="197"/>
      <c r="FEE109" s="197"/>
      <c r="FEF109" s="197"/>
      <c r="FEG109" s="197"/>
      <c r="FEH109" s="197"/>
      <c r="FEI109" s="197"/>
      <c r="FEJ109" s="197"/>
      <c r="FEK109" s="197"/>
      <c r="FEL109" s="197"/>
      <c r="FEM109" s="197"/>
      <c r="FEN109" s="197"/>
      <c r="FEO109" s="197"/>
      <c r="FEP109" s="197"/>
      <c r="FEQ109" s="197"/>
      <c r="FER109" s="197"/>
      <c r="FES109" s="197"/>
      <c r="FET109" s="197"/>
      <c r="FEU109" s="197"/>
      <c r="FEV109" s="197"/>
      <c r="FEW109" s="197"/>
      <c r="FEX109" s="197"/>
      <c r="FEY109" s="197"/>
      <c r="FEZ109" s="197"/>
      <c r="FFA109" s="197"/>
      <c r="FFB109" s="197"/>
      <c r="FFC109" s="197"/>
      <c r="FFD109" s="197"/>
      <c r="FFE109" s="197"/>
      <c r="FFF109" s="197"/>
      <c r="FFG109" s="197"/>
      <c r="FFH109" s="197"/>
      <c r="FFI109" s="197"/>
      <c r="FFJ109" s="197"/>
      <c r="FFK109" s="197"/>
      <c r="FFL109" s="197"/>
      <c r="FFM109" s="197"/>
      <c r="FFN109" s="197"/>
      <c r="FFO109" s="197"/>
      <c r="FFP109" s="197"/>
      <c r="FFQ109" s="197"/>
      <c r="FFR109" s="197"/>
      <c r="FFS109" s="197"/>
      <c r="FFT109" s="197"/>
      <c r="FFU109" s="197"/>
      <c r="FFV109" s="197"/>
      <c r="FFW109" s="197"/>
      <c r="FFX109" s="197"/>
      <c r="FFY109" s="197"/>
      <c r="FFZ109" s="197"/>
      <c r="FGA109" s="197"/>
      <c r="FGB109" s="197"/>
      <c r="FGC109" s="197"/>
      <c r="FGD109" s="197"/>
      <c r="FGE109" s="197"/>
      <c r="FGF109" s="197"/>
      <c r="FGG109" s="197"/>
      <c r="FGH109" s="197"/>
      <c r="FGI109" s="197"/>
      <c r="FGJ109" s="197"/>
      <c r="FGK109" s="197"/>
      <c r="FGL109" s="197"/>
      <c r="FGM109" s="197"/>
      <c r="FGN109" s="197"/>
      <c r="FGO109" s="197"/>
      <c r="FGP109" s="197"/>
      <c r="FGQ109" s="197"/>
      <c r="FGR109" s="197"/>
      <c r="FGS109" s="197"/>
      <c r="FGT109" s="197"/>
      <c r="FGU109" s="197"/>
      <c r="FGV109" s="197"/>
      <c r="FGW109" s="197"/>
      <c r="FGX109" s="197"/>
      <c r="FGY109" s="197"/>
      <c r="FGZ109" s="197"/>
      <c r="FHA109" s="197"/>
      <c r="FHB109" s="197"/>
      <c r="FHC109" s="197"/>
      <c r="FHD109" s="197"/>
      <c r="FHE109" s="197"/>
      <c r="FHF109" s="197"/>
      <c r="FHG109" s="197"/>
      <c r="FHH109" s="197"/>
      <c r="FHI109" s="197"/>
      <c r="FHJ109" s="197"/>
      <c r="FHK109" s="197"/>
      <c r="FHL109" s="197"/>
      <c r="FHM109" s="197"/>
      <c r="FHN109" s="197"/>
      <c r="FHO109" s="197"/>
      <c r="FHP109" s="197"/>
      <c r="FHQ109" s="197"/>
      <c r="FHR109" s="197"/>
      <c r="FHS109" s="197"/>
      <c r="FHT109" s="197"/>
      <c r="FHU109" s="197"/>
      <c r="FHV109" s="197"/>
      <c r="FHW109" s="197"/>
      <c r="FHX109" s="197"/>
      <c r="FHY109" s="197"/>
      <c r="FHZ109" s="197"/>
      <c r="FIA109" s="197"/>
      <c r="FIB109" s="197"/>
      <c r="FIC109" s="197"/>
      <c r="FID109" s="197"/>
      <c r="FIE109" s="197"/>
      <c r="FIF109" s="197"/>
      <c r="FIG109" s="197"/>
      <c r="FIH109" s="197"/>
      <c r="FII109" s="197"/>
      <c r="FIJ109" s="197"/>
      <c r="FIK109" s="197"/>
      <c r="FIL109" s="197"/>
      <c r="FIM109" s="197"/>
      <c r="FIN109" s="197"/>
      <c r="FIO109" s="197"/>
      <c r="FIP109" s="197"/>
      <c r="FIQ109" s="197"/>
      <c r="FIR109" s="197"/>
      <c r="FIS109" s="197"/>
      <c r="FIT109" s="197"/>
      <c r="FIU109" s="197"/>
      <c r="FIV109" s="197"/>
      <c r="FIW109" s="197"/>
      <c r="FIX109" s="197"/>
      <c r="FIY109" s="197"/>
      <c r="FIZ109" s="197"/>
      <c r="FJA109" s="197"/>
      <c r="FJB109" s="197"/>
      <c r="FJC109" s="197"/>
      <c r="FJD109" s="197"/>
      <c r="FJE109" s="197"/>
      <c r="FJF109" s="197"/>
      <c r="FJG109" s="197"/>
      <c r="FJH109" s="197"/>
      <c r="FJI109" s="197"/>
      <c r="FJJ109" s="197"/>
      <c r="FJK109" s="197"/>
      <c r="FJL109" s="197"/>
      <c r="FJM109" s="197"/>
      <c r="FJN109" s="197"/>
      <c r="FJO109" s="197"/>
      <c r="FJP109" s="197"/>
      <c r="FJQ109" s="197"/>
      <c r="FJR109" s="197"/>
      <c r="FJS109" s="197"/>
      <c r="FJT109" s="197"/>
      <c r="FJU109" s="197"/>
      <c r="FJV109" s="197"/>
      <c r="FJW109" s="197"/>
      <c r="FJX109" s="197"/>
      <c r="FJY109" s="197"/>
      <c r="FJZ109" s="197"/>
      <c r="FKA109" s="197"/>
      <c r="FKB109" s="197"/>
      <c r="FKC109" s="197"/>
      <c r="FKD109" s="197"/>
      <c r="FKE109" s="197"/>
      <c r="FKF109" s="197"/>
      <c r="FKG109" s="197"/>
      <c r="FKH109" s="197"/>
      <c r="FKI109" s="197"/>
      <c r="FKJ109" s="197"/>
      <c r="FKK109" s="197"/>
      <c r="FKL109" s="197"/>
      <c r="FKM109" s="197"/>
      <c r="FKN109" s="197"/>
      <c r="FKO109" s="197"/>
      <c r="FKP109" s="197"/>
      <c r="FKQ109" s="197"/>
      <c r="FKR109" s="197"/>
      <c r="FKS109" s="197"/>
      <c r="FKT109" s="197"/>
      <c r="FKU109" s="197"/>
      <c r="FKV109" s="197"/>
      <c r="FKW109" s="197"/>
      <c r="FKX109" s="197"/>
      <c r="FKY109" s="197"/>
      <c r="FKZ109" s="197"/>
      <c r="FLA109" s="197"/>
      <c r="FLB109" s="197"/>
      <c r="FLC109" s="197"/>
      <c r="FLD109" s="197"/>
      <c r="FLE109" s="197"/>
      <c r="FLF109" s="197"/>
      <c r="FLG109" s="197"/>
      <c r="FLH109" s="197"/>
      <c r="FLI109" s="197"/>
      <c r="FLJ109" s="197"/>
      <c r="FLK109" s="197"/>
      <c r="FLL109" s="197"/>
      <c r="FLM109" s="197"/>
      <c r="FLN109" s="197"/>
      <c r="FLO109" s="197"/>
      <c r="FLP109" s="197"/>
      <c r="FLQ109" s="197"/>
      <c r="FLR109" s="197"/>
      <c r="FLS109" s="197"/>
      <c r="FLT109" s="197"/>
      <c r="FLU109" s="197"/>
      <c r="FLV109" s="197"/>
      <c r="FLW109" s="197"/>
      <c r="FLX109" s="197"/>
      <c r="FLY109" s="197"/>
      <c r="FLZ109" s="197"/>
      <c r="FMA109" s="197"/>
      <c r="FMB109" s="197"/>
      <c r="FMC109" s="197"/>
      <c r="FMD109" s="197"/>
      <c r="FME109" s="197"/>
      <c r="FMF109" s="197"/>
      <c r="FMG109" s="197"/>
      <c r="FMH109" s="197"/>
      <c r="FMI109" s="197"/>
      <c r="FMJ109" s="197"/>
      <c r="FMK109" s="197"/>
      <c r="FML109" s="197"/>
      <c r="FMM109" s="197"/>
      <c r="FMN109" s="197"/>
      <c r="FMO109" s="197"/>
      <c r="FMP109" s="197"/>
      <c r="FMQ109" s="197"/>
      <c r="FMR109" s="197"/>
      <c r="FMS109" s="197"/>
      <c r="FMT109" s="197"/>
      <c r="FMU109" s="197"/>
      <c r="FMV109" s="197"/>
      <c r="FMW109" s="197"/>
      <c r="FMX109" s="197"/>
      <c r="FMY109" s="197"/>
      <c r="FMZ109" s="197"/>
      <c r="FNA109" s="197"/>
      <c r="FNB109" s="197"/>
      <c r="FNC109" s="197"/>
      <c r="FND109" s="197"/>
      <c r="FNE109" s="197"/>
      <c r="FNF109" s="197"/>
      <c r="FNG109" s="197"/>
      <c r="FNH109" s="197"/>
      <c r="FNI109" s="197"/>
      <c r="FNJ109" s="197"/>
      <c r="FNK109" s="197"/>
      <c r="FNL109" s="197"/>
      <c r="FNM109" s="197"/>
      <c r="FNN109" s="197"/>
      <c r="FNO109" s="197"/>
      <c r="FNP109" s="197"/>
      <c r="FNQ109" s="197"/>
      <c r="FNR109" s="197"/>
      <c r="FNS109" s="197"/>
      <c r="FNT109" s="197"/>
      <c r="FNU109" s="197"/>
      <c r="FNV109" s="197"/>
      <c r="FNW109" s="197"/>
      <c r="FNX109" s="197"/>
      <c r="FNY109" s="197"/>
      <c r="FNZ109" s="197"/>
      <c r="FOA109" s="197"/>
      <c r="FOB109" s="197"/>
      <c r="FOC109" s="197"/>
      <c r="FOD109" s="197"/>
      <c r="FOE109" s="197"/>
      <c r="FOF109" s="197"/>
      <c r="FOG109" s="197"/>
      <c r="FOH109" s="197"/>
      <c r="FOI109" s="197"/>
      <c r="FOJ109" s="197"/>
      <c r="FOK109" s="197"/>
      <c r="FOL109" s="197"/>
      <c r="FOM109" s="197"/>
      <c r="FON109" s="197"/>
      <c r="FOO109" s="197"/>
      <c r="FOP109" s="197"/>
      <c r="FOQ109" s="197"/>
      <c r="FOR109" s="197"/>
      <c r="FOS109" s="197"/>
      <c r="FOT109" s="197"/>
      <c r="FOU109" s="197"/>
      <c r="FOV109" s="197"/>
      <c r="FOW109" s="197"/>
      <c r="FOX109" s="197"/>
      <c r="FOY109" s="197"/>
      <c r="FOZ109" s="197"/>
      <c r="FPA109" s="197"/>
      <c r="FPB109" s="197"/>
      <c r="FPC109" s="197"/>
      <c r="FPD109" s="197"/>
      <c r="FPE109" s="197"/>
      <c r="FPF109" s="197"/>
      <c r="FPG109" s="197"/>
      <c r="FPH109" s="197"/>
      <c r="FPI109" s="197"/>
      <c r="FPJ109" s="197"/>
      <c r="FPK109" s="197"/>
      <c r="FPL109" s="197"/>
      <c r="FPM109" s="197"/>
      <c r="FPN109" s="197"/>
      <c r="FPO109" s="197"/>
      <c r="FPP109" s="197"/>
      <c r="FPQ109" s="197"/>
      <c r="FPR109" s="197"/>
      <c r="FPS109" s="197"/>
      <c r="FPT109" s="197"/>
      <c r="FPU109" s="197"/>
      <c r="FPV109" s="197"/>
      <c r="FPW109" s="197"/>
      <c r="FPX109" s="197"/>
      <c r="FPY109" s="197"/>
      <c r="FPZ109" s="197"/>
      <c r="FQA109" s="197"/>
      <c r="FQB109" s="197"/>
      <c r="FQC109" s="197"/>
      <c r="FQD109" s="197"/>
      <c r="FQE109" s="197"/>
      <c r="FQF109" s="197"/>
      <c r="FQG109" s="197"/>
      <c r="FQH109" s="197"/>
      <c r="FQI109" s="197"/>
      <c r="FQJ109" s="197"/>
      <c r="FQK109" s="197"/>
      <c r="FQL109" s="197"/>
      <c r="FQM109" s="197"/>
      <c r="FQN109" s="197"/>
      <c r="FQO109" s="197"/>
      <c r="FQP109" s="197"/>
      <c r="FQQ109" s="197"/>
      <c r="FQR109" s="197"/>
      <c r="FQS109" s="197"/>
      <c r="FQT109" s="197"/>
      <c r="FQU109" s="197"/>
      <c r="FQV109" s="197"/>
      <c r="FQW109" s="197"/>
      <c r="FQX109" s="197"/>
      <c r="FQY109" s="197"/>
      <c r="FQZ109" s="197"/>
      <c r="FRA109" s="197"/>
      <c r="FRB109" s="197"/>
      <c r="FRC109" s="197"/>
      <c r="FRD109" s="197"/>
      <c r="FRE109" s="197"/>
      <c r="FRF109" s="197"/>
      <c r="FRG109" s="197"/>
      <c r="FRH109" s="197"/>
      <c r="FRI109" s="197"/>
      <c r="FRJ109" s="197"/>
      <c r="FRK109" s="197"/>
      <c r="FRL109" s="197"/>
      <c r="FRM109" s="197"/>
      <c r="FRN109" s="197"/>
      <c r="FRO109" s="197"/>
      <c r="FRP109" s="197"/>
      <c r="FRQ109" s="197"/>
      <c r="FRR109" s="197"/>
      <c r="FRS109" s="197"/>
      <c r="FRT109" s="197"/>
      <c r="FRU109" s="197"/>
      <c r="FRV109" s="197"/>
      <c r="FRW109" s="197"/>
      <c r="FRX109" s="197"/>
      <c r="FRY109" s="197"/>
      <c r="FRZ109" s="197"/>
      <c r="FSA109" s="197"/>
      <c r="FSB109" s="197"/>
      <c r="FSC109" s="197"/>
      <c r="FSD109" s="197"/>
      <c r="FSE109" s="197"/>
      <c r="FSF109" s="197"/>
      <c r="FSG109" s="197"/>
      <c r="FSH109" s="197"/>
      <c r="FSI109" s="197"/>
      <c r="FSJ109" s="197"/>
      <c r="FSK109" s="197"/>
      <c r="FSL109" s="197"/>
      <c r="FSM109" s="197"/>
      <c r="FSN109" s="197"/>
      <c r="FSO109" s="197"/>
      <c r="FSP109" s="197"/>
      <c r="FSQ109" s="197"/>
      <c r="FSR109" s="197"/>
      <c r="FSS109" s="197"/>
      <c r="FST109" s="197"/>
      <c r="FSU109" s="197"/>
      <c r="FSV109" s="197"/>
      <c r="FSW109" s="197"/>
      <c r="FSX109" s="197"/>
      <c r="FSY109" s="197"/>
      <c r="FSZ109" s="197"/>
      <c r="FTA109" s="197"/>
      <c r="FTB109" s="197"/>
      <c r="FTC109" s="197"/>
      <c r="FTD109" s="197"/>
      <c r="FTE109" s="197"/>
      <c r="FTF109" s="197"/>
      <c r="FTG109" s="197"/>
      <c r="FTH109" s="197"/>
      <c r="FTI109" s="197"/>
      <c r="FTJ109" s="197"/>
      <c r="FTK109" s="197"/>
      <c r="FTL109" s="197"/>
      <c r="FTM109" s="197"/>
      <c r="FTN109" s="197"/>
      <c r="FTO109" s="197"/>
      <c r="FTP109" s="197"/>
      <c r="FTQ109" s="197"/>
      <c r="FTR109" s="197"/>
      <c r="FTS109" s="197"/>
      <c r="FTT109" s="197"/>
      <c r="FTU109" s="197"/>
      <c r="FTV109" s="197"/>
      <c r="FTW109" s="197"/>
      <c r="FTX109" s="197"/>
      <c r="FTY109" s="197"/>
      <c r="FTZ109" s="197"/>
      <c r="FUA109" s="197"/>
      <c r="FUB109" s="197"/>
      <c r="FUC109" s="197"/>
      <c r="FUD109" s="197"/>
      <c r="FUE109" s="197"/>
      <c r="FUF109" s="197"/>
      <c r="FUG109" s="197"/>
      <c r="FUH109" s="197"/>
      <c r="FUI109" s="197"/>
      <c r="FUJ109" s="197"/>
      <c r="FUK109" s="197"/>
      <c r="FUL109" s="197"/>
      <c r="FUM109" s="197"/>
      <c r="FUN109" s="197"/>
      <c r="FUO109" s="197"/>
      <c r="FUP109" s="197"/>
      <c r="FUQ109" s="197"/>
      <c r="FUR109" s="197"/>
      <c r="FUS109" s="197"/>
      <c r="FUT109" s="197"/>
      <c r="FUU109" s="197"/>
      <c r="FUV109" s="197"/>
      <c r="FUW109" s="197"/>
      <c r="FUX109" s="197"/>
      <c r="FUY109" s="197"/>
      <c r="FUZ109" s="197"/>
      <c r="FVA109" s="197"/>
      <c r="FVB109" s="197"/>
      <c r="FVC109" s="197"/>
      <c r="FVD109" s="197"/>
      <c r="FVE109" s="197"/>
      <c r="FVF109" s="197"/>
      <c r="FVG109" s="197"/>
      <c r="FVH109" s="197"/>
      <c r="FVI109" s="197"/>
      <c r="FVJ109" s="197"/>
      <c r="FVK109" s="197"/>
      <c r="FVL109" s="197"/>
      <c r="FVM109" s="197"/>
      <c r="FVN109" s="197"/>
      <c r="FVO109" s="197"/>
      <c r="FVP109" s="197"/>
      <c r="FVQ109" s="197"/>
      <c r="FVR109" s="197"/>
      <c r="FVS109" s="197"/>
      <c r="FVT109" s="197"/>
      <c r="FVU109" s="197"/>
      <c r="FVV109" s="197"/>
      <c r="FVW109" s="197"/>
      <c r="FVX109" s="197"/>
      <c r="FVY109" s="197"/>
      <c r="FVZ109" s="197"/>
      <c r="FWA109" s="197"/>
      <c r="FWB109" s="197"/>
      <c r="FWC109" s="197"/>
      <c r="FWD109" s="197"/>
      <c r="FWE109" s="197"/>
      <c r="FWF109" s="197"/>
      <c r="FWG109" s="197"/>
      <c r="FWH109" s="197"/>
      <c r="FWI109" s="197"/>
      <c r="FWJ109" s="197"/>
      <c r="FWK109" s="197"/>
      <c r="FWL109" s="197"/>
      <c r="FWM109" s="197"/>
      <c r="FWN109" s="197"/>
      <c r="FWO109" s="197"/>
      <c r="FWP109" s="197"/>
      <c r="FWQ109" s="197"/>
      <c r="FWR109" s="197"/>
      <c r="FWS109" s="197"/>
      <c r="FWT109" s="197"/>
      <c r="FWU109" s="197"/>
      <c r="FWV109" s="197"/>
      <c r="FWW109" s="197"/>
      <c r="FWX109" s="197"/>
      <c r="FWY109" s="197"/>
      <c r="FWZ109" s="197"/>
      <c r="FXA109" s="197"/>
      <c r="FXB109" s="197"/>
      <c r="FXC109" s="197"/>
      <c r="FXD109" s="197"/>
      <c r="FXE109" s="197"/>
      <c r="FXF109" s="197"/>
      <c r="FXG109" s="197"/>
      <c r="FXH109" s="197"/>
      <c r="FXI109" s="197"/>
      <c r="FXJ109" s="197"/>
      <c r="FXK109" s="197"/>
      <c r="FXL109" s="197"/>
      <c r="FXM109" s="197"/>
      <c r="FXN109" s="197"/>
      <c r="FXO109" s="197"/>
      <c r="FXP109" s="197"/>
      <c r="FXQ109" s="197"/>
      <c r="FXR109" s="197"/>
      <c r="FXS109" s="197"/>
      <c r="FXT109" s="197"/>
      <c r="FXU109" s="197"/>
      <c r="FXV109" s="197"/>
      <c r="FXW109" s="197"/>
      <c r="FXX109" s="197"/>
      <c r="FXY109" s="197"/>
      <c r="FXZ109" s="197"/>
      <c r="FYA109" s="197"/>
      <c r="FYB109" s="197"/>
      <c r="FYC109" s="197"/>
      <c r="FYD109" s="197"/>
      <c r="FYE109" s="197"/>
      <c r="FYF109" s="197"/>
      <c r="FYG109" s="197"/>
      <c r="FYH109" s="197"/>
      <c r="FYI109" s="197"/>
      <c r="FYJ109" s="197"/>
      <c r="FYK109" s="197"/>
      <c r="FYL109" s="197"/>
      <c r="FYM109" s="197"/>
      <c r="FYN109" s="197"/>
      <c r="FYO109" s="197"/>
      <c r="FYP109" s="197"/>
      <c r="FYQ109" s="197"/>
      <c r="FYR109" s="197"/>
      <c r="FYS109" s="197"/>
      <c r="FYT109" s="197"/>
      <c r="FYU109" s="197"/>
      <c r="FYV109" s="197"/>
      <c r="FYW109" s="197"/>
      <c r="FYX109" s="197"/>
      <c r="FYY109" s="197"/>
      <c r="FYZ109" s="197"/>
      <c r="FZA109" s="197"/>
      <c r="FZB109" s="197"/>
      <c r="FZC109" s="197"/>
      <c r="FZD109" s="197"/>
      <c r="FZE109" s="197"/>
      <c r="FZF109" s="197"/>
      <c r="FZG109" s="197"/>
      <c r="FZH109" s="197"/>
      <c r="FZI109" s="197"/>
      <c r="FZJ109" s="197"/>
      <c r="FZK109" s="197"/>
      <c r="FZL109" s="197"/>
      <c r="FZM109" s="197"/>
      <c r="FZN109" s="197"/>
      <c r="FZO109" s="197"/>
      <c r="FZP109" s="197"/>
      <c r="FZQ109" s="197"/>
      <c r="FZR109" s="197"/>
      <c r="FZS109" s="197"/>
      <c r="FZT109" s="197"/>
      <c r="FZU109" s="197"/>
      <c r="FZV109" s="197"/>
      <c r="FZW109" s="197"/>
      <c r="FZX109" s="197"/>
      <c r="FZY109" s="197"/>
      <c r="FZZ109" s="197"/>
      <c r="GAA109" s="197"/>
      <c r="GAB109" s="197"/>
      <c r="GAC109" s="197"/>
      <c r="GAD109" s="197"/>
      <c r="GAE109" s="197"/>
      <c r="GAF109" s="197"/>
      <c r="GAG109" s="197"/>
      <c r="GAH109" s="197"/>
      <c r="GAI109" s="197"/>
      <c r="GAJ109" s="197"/>
      <c r="GAK109" s="197"/>
      <c r="GAL109" s="197"/>
      <c r="GAM109" s="197"/>
      <c r="GAN109" s="197"/>
      <c r="GAO109" s="197"/>
      <c r="GAP109" s="197"/>
      <c r="GAQ109" s="197"/>
      <c r="GAR109" s="197"/>
      <c r="GAS109" s="197"/>
      <c r="GAT109" s="197"/>
      <c r="GAU109" s="197"/>
      <c r="GAV109" s="197"/>
      <c r="GAW109" s="197"/>
      <c r="GAX109" s="197"/>
      <c r="GAY109" s="197"/>
      <c r="GAZ109" s="197"/>
      <c r="GBA109" s="197"/>
      <c r="GBB109" s="197"/>
      <c r="GBC109" s="197"/>
      <c r="GBD109" s="197"/>
      <c r="GBE109" s="197"/>
      <c r="GBF109" s="197"/>
      <c r="GBG109" s="197"/>
      <c r="GBH109" s="197"/>
      <c r="GBI109" s="197"/>
      <c r="GBJ109" s="197"/>
      <c r="GBK109" s="197"/>
      <c r="GBL109" s="197"/>
      <c r="GBM109" s="197"/>
      <c r="GBN109" s="197"/>
      <c r="GBO109" s="197"/>
      <c r="GBP109" s="197"/>
      <c r="GBQ109" s="197"/>
      <c r="GBR109" s="197"/>
      <c r="GBS109" s="197"/>
      <c r="GBT109" s="197"/>
      <c r="GBU109" s="197"/>
      <c r="GBV109" s="197"/>
      <c r="GBW109" s="197"/>
      <c r="GBX109" s="197"/>
      <c r="GBY109" s="197"/>
      <c r="GBZ109" s="197"/>
      <c r="GCA109" s="197"/>
      <c r="GCB109" s="197"/>
      <c r="GCC109" s="197"/>
      <c r="GCD109" s="197"/>
      <c r="GCE109" s="197"/>
      <c r="GCF109" s="197"/>
      <c r="GCG109" s="197"/>
      <c r="GCH109" s="197"/>
      <c r="GCI109" s="197"/>
      <c r="GCJ109" s="197"/>
      <c r="GCK109" s="197"/>
      <c r="GCL109" s="197"/>
      <c r="GCM109" s="197"/>
      <c r="GCN109" s="197"/>
      <c r="GCO109" s="197"/>
      <c r="GCP109" s="197"/>
      <c r="GCQ109" s="197"/>
      <c r="GCR109" s="197"/>
      <c r="GCS109" s="197"/>
      <c r="GCT109" s="197"/>
      <c r="GCU109" s="197"/>
      <c r="GCV109" s="197"/>
      <c r="GCW109" s="197"/>
      <c r="GCX109" s="197"/>
      <c r="GCY109" s="197"/>
      <c r="GCZ109" s="197"/>
      <c r="GDA109" s="197"/>
      <c r="GDB109" s="197"/>
      <c r="GDC109" s="197"/>
      <c r="GDD109" s="197"/>
      <c r="GDE109" s="197"/>
      <c r="GDF109" s="197"/>
      <c r="GDG109" s="197"/>
      <c r="GDH109" s="197"/>
      <c r="GDI109" s="197"/>
      <c r="GDJ109" s="197"/>
      <c r="GDK109" s="197"/>
      <c r="GDL109" s="197"/>
      <c r="GDM109" s="197"/>
      <c r="GDN109" s="197"/>
      <c r="GDO109" s="197"/>
      <c r="GDP109" s="197"/>
      <c r="GDQ109" s="197"/>
      <c r="GDR109" s="197"/>
      <c r="GDS109" s="197"/>
      <c r="GDT109" s="197"/>
      <c r="GDU109" s="197"/>
      <c r="GDV109" s="197"/>
      <c r="GDW109" s="197"/>
      <c r="GDX109" s="197"/>
      <c r="GDY109" s="197"/>
      <c r="GDZ109" s="197"/>
      <c r="GEA109" s="197"/>
      <c r="GEB109" s="197"/>
      <c r="GEC109" s="197"/>
      <c r="GED109" s="197"/>
      <c r="GEE109" s="197"/>
      <c r="GEF109" s="197"/>
      <c r="GEG109" s="197"/>
      <c r="GEH109" s="197"/>
      <c r="GEI109" s="197"/>
      <c r="GEJ109" s="197"/>
      <c r="GEK109" s="197"/>
      <c r="GEL109" s="197"/>
      <c r="GEM109" s="197"/>
      <c r="GEN109" s="197"/>
      <c r="GEO109" s="197"/>
      <c r="GEP109" s="197"/>
      <c r="GEQ109" s="197"/>
      <c r="GER109" s="197"/>
      <c r="GES109" s="197"/>
      <c r="GET109" s="197"/>
      <c r="GEU109" s="197"/>
      <c r="GEV109" s="197"/>
      <c r="GEW109" s="197"/>
      <c r="GEX109" s="197"/>
      <c r="GEY109" s="197"/>
      <c r="GEZ109" s="197"/>
      <c r="GFA109" s="197"/>
      <c r="GFB109" s="197"/>
      <c r="GFC109" s="197"/>
      <c r="GFD109" s="197"/>
      <c r="GFE109" s="197"/>
      <c r="GFF109" s="197"/>
      <c r="GFG109" s="197"/>
      <c r="GFH109" s="197"/>
      <c r="GFI109" s="197"/>
      <c r="GFJ109" s="197"/>
      <c r="GFK109" s="197"/>
      <c r="GFL109" s="197"/>
      <c r="GFM109" s="197"/>
      <c r="GFN109" s="197"/>
      <c r="GFO109" s="197"/>
      <c r="GFP109" s="197"/>
      <c r="GFQ109" s="197"/>
      <c r="GFR109" s="197"/>
      <c r="GFS109" s="197"/>
      <c r="GFT109" s="197"/>
      <c r="GFU109" s="197"/>
      <c r="GFV109" s="197"/>
      <c r="GFW109" s="197"/>
      <c r="GFX109" s="197"/>
      <c r="GFY109" s="197"/>
      <c r="GFZ109" s="197"/>
      <c r="GGA109" s="197"/>
      <c r="GGB109" s="197"/>
      <c r="GGC109" s="197"/>
      <c r="GGD109" s="197"/>
      <c r="GGE109" s="197"/>
      <c r="GGF109" s="197"/>
      <c r="GGG109" s="197"/>
      <c r="GGH109" s="197"/>
      <c r="GGI109" s="197"/>
      <c r="GGJ109" s="197"/>
      <c r="GGK109" s="197"/>
      <c r="GGL109" s="197"/>
      <c r="GGM109" s="197"/>
      <c r="GGN109" s="197"/>
      <c r="GGO109" s="197"/>
      <c r="GGP109" s="197"/>
      <c r="GGQ109" s="197"/>
      <c r="GGR109" s="197"/>
      <c r="GGS109" s="197"/>
      <c r="GGT109" s="197"/>
      <c r="GGU109" s="197"/>
      <c r="GGV109" s="197"/>
      <c r="GGW109" s="197"/>
      <c r="GGX109" s="197"/>
      <c r="GGY109" s="197"/>
      <c r="GGZ109" s="197"/>
      <c r="GHA109" s="197"/>
      <c r="GHB109" s="197"/>
      <c r="GHC109" s="197"/>
      <c r="GHD109" s="197"/>
      <c r="GHE109" s="197"/>
      <c r="GHF109" s="197"/>
      <c r="GHG109" s="197"/>
      <c r="GHH109" s="197"/>
      <c r="GHI109" s="197"/>
      <c r="GHJ109" s="197"/>
      <c r="GHK109" s="197"/>
      <c r="GHL109" s="197"/>
      <c r="GHM109" s="197"/>
      <c r="GHN109" s="197"/>
      <c r="GHO109" s="197"/>
      <c r="GHP109" s="197"/>
      <c r="GHQ109" s="197"/>
      <c r="GHR109" s="197"/>
      <c r="GHS109" s="197"/>
      <c r="GHT109" s="197"/>
      <c r="GHU109" s="197"/>
      <c r="GHV109" s="197"/>
      <c r="GHW109" s="197"/>
      <c r="GHX109" s="197"/>
      <c r="GHY109" s="197"/>
      <c r="GHZ109" s="197"/>
      <c r="GIA109" s="197"/>
      <c r="GIB109" s="197"/>
      <c r="GIC109" s="197"/>
      <c r="GID109" s="197"/>
      <c r="GIE109" s="197"/>
      <c r="GIF109" s="197"/>
      <c r="GIG109" s="197"/>
      <c r="GIH109" s="197"/>
      <c r="GII109" s="197"/>
      <c r="GIJ109" s="197"/>
      <c r="GIK109" s="197"/>
      <c r="GIL109" s="197"/>
      <c r="GIM109" s="197"/>
      <c r="GIN109" s="197"/>
      <c r="GIO109" s="197"/>
      <c r="GIP109" s="197"/>
      <c r="GIQ109" s="197"/>
      <c r="GIR109" s="197"/>
      <c r="GIS109" s="197"/>
      <c r="GIT109" s="197"/>
      <c r="GIU109" s="197"/>
      <c r="GIV109" s="197"/>
      <c r="GIW109" s="197"/>
      <c r="GIX109" s="197"/>
      <c r="GIY109" s="197"/>
      <c r="GIZ109" s="197"/>
      <c r="GJA109" s="197"/>
      <c r="GJB109" s="197"/>
      <c r="GJC109" s="197"/>
      <c r="GJD109" s="197"/>
      <c r="GJE109" s="197"/>
      <c r="GJF109" s="197"/>
      <c r="GJG109" s="197"/>
      <c r="GJH109" s="197"/>
      <c r="GJI109" s="197"/>
      <c r="GJJ109" s="197"/>
      <c r="GJK109" s="197"/>
      <c r="GJL109" s="197"/>
      <c r="GJM109" s="197"/>
      <c r="GJN109" s="197"/>
      <c r="GJO109" s="197"/>
      <c r="GJP109" s="197"/>
      <c r="GJQ109" s="197"/>
      <c r="GJR109" s="197"/>
      <c r="GJS109" s="197"/>
      <c r="GJT109" s="197"/>
      <c r="GJU109" s="197"/>
      <c r="GJV109" s="197"/>
      <c r="GJW109" s="197"/>
      <c r="GJX109" s="197"/>
      <c r="GJY109" s="197"/>
      <c r="GJZ109" s="197"/>
      <c r="GKA109" s="197"/>
      <c r="GKB109" s="197"/>
      <c r="GKC109" s="197"/>
      <c r="GKD109" s="197"/>
      <c r="GKE109" s="197"/>
      <c r="GKF109" s="197"/>
      <c r="GKG109" s="197"/>
      <c r="GKH109" s="197"/>
      <c r="GKI109" s="197"/>
      <c r="GKJ109" s="197"/>
      <c r="GKK109" s="197"/>
      <c r="GKL109" s="197"/>
      <c r="GKM109" s="197"/>
      <c r="GKN109" s="197"/>
      <c r="GKO109" s="197"/>
      <c r="GKP109" s="197"/>
      <c r="GKQ109" s="197"/>
      <c r="GKR109" s="197"/>
      <c r="GKS109" s="197"/>
      <c r="GKT109" s="197"/>
      <c r="GKU109" s="197"/>
      <c r="GKV109" s="197"/>
      <c r="GKW109" s="197"/>
      <c r="GKX109" s="197"/>
      <c r="GKY109" s="197"/>
      <c r="GKZ109" s="197"/>
      <c r="GLA109" s="197"/>
      <c r="GLB109" s="197"/>
      <c r="GLC109" s="197"/>
      <c r="GLD109" s="197"/>
      <c r="GLE109" s="197"/>
      <c r="GLF109" s="197"/>
      <c r="GLG109" s="197"/>
      <c r="GLH109" s="197"/>
      <c r="GLI109" s="197"/>
      <c r="GLJ109" s="197"/>
      <c r="GLK109" s="197"/>
      <c r="GLL109" s="197"/>
      <c r="GLM109" s="197"/>
      <c r="GLN109" s="197"/>
      <c r="GLO109" s="197"/>
      <c r="GLP109" s="197"/>
      <c r="GLQ109" s="197"/>
      <c r="GLR109" s="197"/>
      <c r="GLS109" s="197"/>
      <c r="GLT109" s="197"/>
      <c r="GLU109" s="197"/>
      <c r="GLV109" s="197"/>
      <c r="GLW109" s="197"/>
      <c r="GLX109" s="197"/>
      <c r="GLY109" s="197"/>
      <c r="GLZ109" s="197"/>
      <c r="GMA109" s="197"/>
      <c r="GMB109" s="197"/>
      <c r="GMC109" s="197"/>
      <c r="GMD109" s="197"/>
      <c r="GME109" s="197"/>
      <c r="GMF109" s="197"/>
      <c r="GMG109" s="197"/>
      <c r="GMH109" s="197"/>
      <c r="GMI109" s="197"/>
      <c r="GMJ109" s="197"/>
      <c r="GMK109" s="197"/>
      <c r="GML109" s="197"/>
      <c r="GMM109" s="197"/>
      <c r="GMN109" s="197"/>
      <c r="GMO109" s="197"/>
      <c r="GMP109" s="197"/>
      <c r="GMQ109" s="197"/>
      <c r="GMR109" s="197"/>
      <c r="GMS109" s="197"/>
      <c r="GMT109" s="197"/>
      <c r="GMU109" s="197"/>
      <c r="GMV109" s="197"/>
      <c r="GMW109" s="197"/>
      <c r="GMX109" s="197"/>
      <c r="GMY109" s="197"/>
      <c r="GMZ109" s="197"/>
      <c r="GNA109" s="197"/>
      <c r="GNB109" s="197"/>
      <c r="GNC109" s="197"/>
      <c r="GND109" s="197"/>
      <c r="GNE109" s="197"/>
      <c r="GNF109" s="197"/>
      <c r="GNG109" s="197"/>
      <c r="GNH109" s="197"/>
      <c r="GNI109" s="197"/>
      <c r="GNJ109" s="197"/>
      <c r="GNK109" s="197"/>
      <c r="GNL109" s="197"/>
      <c r="GNM109" s="197"/>
      <c r="GNN109" s="197"/>
      <c r="GNO109" s="197"/>
      <c r="GNP109" s="197"/>
      <c r="GNQ109" s="197"/>
      <c r="GNR109" s="197"/>
      <c r="GNS109" s="197"/>
      <c r="GNT109" s="197"/>
      <c r="GNU109" s="197"/>
      <c r="GNV109" s="197"/>
      <c r="GNW109" s="197"/>
      <c r="GNX109" s="197"/>
      <c r="GNY109" s="197"/>
      <c r="GNZ109" s="197"/>
      <c r="GOA109" s="197"/>
      <c r="GOB109" s="197"/>
      <c r="GOC109" s="197"/>
      <c r="GOD109" s="197"/>
      <c r="GOE109" s="197"/>
      <c r="GOF109" s="197"/>
      <c r="GOG109" s="197"/>
      <c r="GOH109" s="197"/>
      <c r="GOI109" s="197"/>
      <c r="GOJ109" s="197"/>
      <c r="GOK109" s="197"/>
      <c r="GOL109" s="197"/>
      <c r="GOM109" s="197"/>
      <c r="GON109" s="197"/>
      <c r="GOO109" s="197"/>
      <c r="GOP109" s="197"/>
      <c r="GOQ109" s="197"/>
      <c r="GOR109" s="197"/>
      <c r="GOS109" s="197"/>
      <c r="GOT109" s="197"/>
      <c r="GOU109" s="197"/>
      <c r="GOV109" s="197"/>
      <c r="GOW109" s="197"/>
      <c r="GOX109" s="197"/>
      <c r="GOY109" s="197"/>
      <c r="GOZ109" s="197"/>
      <c r="GPA109" s="197"/>
      <c r="GPB109" s="197"/>
      <c r="GPC109" s="197"/>
      <c r="GPD109" s="197"/>
      <c r="GPE109" s="197"/>
      <c r="GPF109" s="197"/>
      <c r="GPG109" s="197"/>
      <c r="GPH109" s="197"/>
      <c r="GPI109" s="197"/>
      <c r="GPJ109" s="197"/>
      <c r="GPK109" s="197"/>
      <c r="GPL109" s="197"/>
      <c r="GPM109" s="197"/>
      <c r="GPN109" s="197"/>
      <c r="GPO109" s="197"/>
      <c r="GPP109" s="197"/>
      <c r="GPQ109" s="197"/>
      <c r="GPR109" s="197"/>
      <c r="GPS109" s="197"/>
      <c r="GPT109" s="197"/>
      <c r="GPU109" s="197"/>
      <c r="GPV109" s="197"/>
      <c r="GPW109" s="197"/>
      <c r="GPX109" s="197"/>
      <c r="GPY109" s="197"/>
      <c r="GPZ109" s="197"/>
      <c r="GQA109" s="197"/>
      <c r="GQB109" s="197"/>
      <c r="GQC109" s="197"/>
      <c r="GQD109" s="197"/>
      <c r="GQE109" s="197"/>
      <c r="GQF109" s="197"/>
      <c r="GQG109" s="197"/>
      <c r="GQH109" s="197"/>
      <c r="GQI109" s="197"/>
      <c r="GQJ109" s="197"/>
      <c r="GQK109" s="197"/>
      <c r="GQL109" s="197"/>
      <c r="GQM109" s="197"/>
      <c r="GQN109" s="197"/>
      <c r="GQO109" s="197"/>
      <c r="GQP109" s="197"/>
      <c r="GQQ109" s="197"/>
      <c r="GQR109" s="197"/>
      <c r="GQS109" s="197"/>
      <c r="GQT109" s="197"/>
      <c r="GQU109" s="197"/>
      <c r="GQV109" s="197"/>
      <c r="GQW109" s="197"/>
      <c r="GQX109" s="197"/>
      <c r="GQY109" s="197"/>
      <c r="GQZ109" s="197"/>
      <c r="GRA109" s="197"/>
      <c r="GRB109" s="197"/>
      <c r="GRC109" s="197"/>
      <c r="GRD109" s="197"/>
      <c r="GRE109" s="197"/>
      <c r="GRF109" s="197"/>
      <c r="GRG109" s="197"/>
      <c r="GRH109" s="197"/>
      <c r="GRI109" s="197"/>
      <c r="GRJ109" s="197"/>
      <c r="GRK109" s="197"/>
      <c r="GRL109" s="197"/>
      <c r="GRM109" s="197"/>
      <c r="GRN109" s="197"/>
      <c r="GRO109" s="197"/>
      <c r="GRP109" s="197"/>
      <c r="GRQ109" s="197"/>
      <c r="GRR109" s="197"/>
      <c r="GRS109" s="197"/>
      <c r="GRT109" s="197"/>
      <c r="GRU109" s="197"/>
      <c r="GRV109" s="197"/>
      <c r="GRW109" s="197"/>
      <c r="GRX109" s="197"/>
      <c r="GRY109" s="197"/>
      <c r="GRZ109" s="197"/>
      <c r="GSA109" s="197"/>
      <c r="GSB109" s="197"/>
      <c r="GSC109" s="197"/>
      <c r="GSD109" s="197"/>
      <c r="GSE109" s="197"/>
      <c r="GSF109" s="197"/>
      <c r="GSG109" s="197"/>
      <c r="GSH109" s="197"/>
      <c r="GSI109" s="197"/>
      <c r="GSJ109" s="197"/>
      <c r="GSK109" s="197"/>
      <c r="GSL109" s="197"/>
      <c r="GSM109" s="197"/>
      <c r="GSN109" s="197"/>
      <c r="GSO109" s="197"/>
      <c r="GSP109" s="197"/>
      <c r="GSQ109" s="197"/>
      <c r="GSR109" s="197"/>
      <c r="GSS109" s="197"/>
      <c r="GST109" s="197"/>
      <c r="GSU109" s="197"/>
      <c r="GSV109" s="197"/>
      <c r="GSW109" s="197"/>
      <c r="GSX109" s="197"/>
      <c r="GSY109" s="197"/>
      <c r="GSZ109" s="197"/>
      <c r="GTA109" s="197"/>
      <c r="GTB109" s="197"/>
      <c r="GTC109" s="197"/>
      <c r="GTD109" s="197"/>
      <c r="GTE109" s="197"/>
      <c r="GTF109" s="197"/>
      <c r="GTG109" s="197"/>
      <c r="GTH109" s="197"/>
      <c r="GTI109" s="197"/>
      <c r="GTJ109" s="197"/>
      <c r="GTK109" s="197"/>
      <c r="GTL109" s="197"/>
      <c r="GTM109" s="197"/>
      <c r="GTN109" s="197"/>
      <c r="GTO109" s="197"/>
      <c r="GTP109" s="197"/>
      <c r="GTQ109" s="197"/>
      <c r="GTR109" s="197"/>
      <c r="GTS109" s="197"/>
      <c r="GTT109" s="197"/>
      <c r="GTU109" s="197"/>
      <c r="GTV109" s="197"/>
      <c r="GTW109" s="197"/>
      <c r="GTX109" s="197"/>
      <c r="GTY109" s="197"/>
      <c r="GTZ109" s="197"/>
      <c r="GUA109" s="197"/>
      <c r="GUB109" s="197"/>
      <c r="GUC109" s="197"/>
      <c r="GUD109" s="197"/>
      <c r="GUE109" s="197"/>
      <c r="GUF109" s="197"/>
      <c r="GUG109" s="197"/>
      <c r="GUH109" s="197"/>
      <c r="GUI109" s="197"/>
      <c r="GUJ109" s="197"/>
      <c r="GUK109" s="197"/>
      <c r="GUL109" s="197"/>
      <c r="GUM109" s="197"/>
      <c r="GUN109" s="197"/>
      <c r="GUO109" s="197"/>
      <c r="GUP109" s="197"/>
      <c r="GUQ109" s="197"/>
      <c r="GUR109" s="197"/>
      <c r="GUS109" s="197"/>
      <c r="GUT109" s="197"/>
      <c r="GUU109" s="197"/>
      <c r="GUV109" s="197"/>
      <c r="GUW109" s="197"/>
      <c r="GUX109" s="197"/>
      <c r="GUY109" s="197"/>
      <c r="GUZ109" s="197"/>
      <c r="GVA109" s="197"/>
      <c r="GVB109" s="197"/>
      <c r="GVC109" s="197"/>
      <c r="GVD109" s="197"/>
      <c r="GVE109" s="197"/>
      <c r="GVF109" s="197"/>
      <c r="GVG109" s="197"/>
      <c r="GVH109" s="197"/>
      <c r="GVI109" s="197"/>
      <c r="GVJ109" s="197"/>
      <c r="GVK109" s="197"/>
      <c r="GVL109" s="197"/>
      <c r="GVM109" s="197"/>
      <c r="GVN109" s="197"/>
      <c r="GVO109" s="197"/>
      <c r="GVP109" s="197"/>
      <c r="GVQ109" s="197"/>
      <c r="GVR109" s="197"/>
      <c r="GVS109" s="197"/>
      <c r="GVT109" s="197"/>
      <c r="GVU109" s="197"/>
      <c r="GVV109" s="197"/>
      <c r="GVW109" s="197"/>
      <c r="GVX109" s="197"/>
      <c r="GVY109" s="197"/>
      <c r="GVZ109" s="197"/>
      <c r="GWA109" s="197"/>
      <c r="GWB109" s="197"/>
      <c r="GWC109" s="197"/>
      <c r="GWD109" s="197"/>
      <c r="GWE109" s="197"/>
      <c r="GWF109" s="197"/>
      <c r="GWG109" s="197"/>
      <c r="GWH109" s="197"/>
      <c r="GWI109" s="197"/>
      <c r="GWJ109" s="197"/>
      <c r="GWK109" s="197"/>
      <c r="GWL109" s="197"/>
      <c r="GWM109" s="197"/>
      <c r="GWN109" s="197"/>
      <c r="GWO109" s="197"/>
      <c r="GWP109" s="197"/>
      <c r="GWQ109" s="197"/>
      <c r="GWR109" s="197"/>
      <c r="GWS109" s="197"/>
      <c r="GWT109" s="197"/>
      <c r="GWU109" s="197"/>
      <c r="GWV109" s="197"/>
      <c r="GWW109" s="197"/>
      <c r="GWX109" s="197"/>
      <c r="GWY109" s="197"/>
      <c r="GWZ109" s="197"/>
      <c r="GXA109" s="197"/>
      <c r="GXB109" s="197"/>
      <c r="GXC109" s="197"/>
      <c r="GXD109" s="197"/>
      <c r="GXE109" s="197"/>
      <c r="GXF109" s="197"/>
      <c r="GXG109" s="197"/>
      <c r="GXH109" s="197"/>
      <c r="GXI109" s="197"/>
      <c r="GXJ109" s="197"/>
      <c r="GXK109" s="197"/>
      <c r="GXL109" s="197"/>
      <c r="GXM109" s="197"/>
      <c r="GXN109" s="197"/>
      <c r="GXO109" s="197"/>
      <c r="GXP109" s="197"/>
      <c r="GXQ109" s="197"/>
      <c r="GXR109" s="197"/>
      <c r="GXS109" s="197"/>
      <c r="GXT109" s="197"/>
      <c r="GXU109" s="197"/>
      <c r="GXV109" s="197"/>
      <c r="GXW109" s="197"/>
      <c r="GXX109" s="197"/>
      <c r="GXY109" s="197"/>
      <c r="GXZ109" s="197"/>
      <c r="GYA109" s="197"/>
      <c r="GYB109" s="197"/>
      <c r="GYC109" s="197"/>
      <c r="GYD109" s="197"/>
      <c r="GYE109" s="197"/>
      <c r="GYF109" s="197"/>
      <c r="GYG109" s="197"/>
      <c r="GYH109" s="197"/>
      <c r="GYI109" s="197"/>
      <c r="GYJ109" s="197"/>
      <c r="GYK109" s="197"/>
      <c r="GYL109" s="197"/>
      <c r="GYM109" s="197"/>
      <c r="GYN109" s="197"/>
      <c r="GYO109" s="197"/>
      <c r="GYP109" s="197"/>
      <c r="GYQ109" s="197"/>
      <c r="GYR109" s="197"/>
      <c r="GYS109" s="197"/>
      <c r="GYT109" s="197"/>
      <c r="GYU109" s="197"/>
      <c r="GYV109" s="197"/>
      <c r="GYW109" s="197"/>
      <c r="GYX109" s="197"/>
      <c r="GYY109" s="197"/>
      <c r="GYZ109" s="197"/>
      <c r="GZA109" s="197"/>
      <c r="GZB109" s="197"/>
      <c r="GZC109" s="197"/>
      <c r="GZD109" s="197"/>
      <c r="GZE109" s="197"/>
      <c r="GZF109" s="197"/>
      <c r="GZG109" s="197"/>
      <c r="GZH109" s="197"/>
      <c r="GZI109" s="197"/>
      <c r="GZJ109" s="197"/>
      <c r="GZK109" s="197"/>
      <c r="GZL109" s="197"/>
      <c r="GZM109" s="197"/>
      <c r="GZN109" s="197"/>
      <c r="GZO109" s="197"/>
      <c r="GZP109" s="197"/>
      <c r="GZQ109" s="197"/>
      <c r="GZR109" s="197"/>
      <c r="GZS109" s="197"/>
      <c r="GZT109" s="197"/>
      <c r="GZU109" s="197"/>
      <c r="GZV109" s="197"/>
      <c r="GZW109" s="197"/>
      <c r="GZX109" s="197"/>
      <c r="GZY109" s="197"/>
      <c r="GZZ109" s="197"/>
      <c r="HAA109" s="197"/>
      <c r="HAB109" s="197"/>
      <c r="HAC109" s="197"/>
      <c r="HAD109" s="197"/>
      <c r="HAE109" s="197"/>
      <c r="HAF109" s="197"/>
      <c r="HAG109" s="197"/>
      <c r="HAH109" s="197"/>
      <c r="HAI109" s="197"/>
      <c r="HAJ109" s="197"/>
      <c r="HAK109" s="197"/>
      <c r="HAL109" s="197"/>
      <c r="HAM109" s="197"/>
      <c r="HAN109" s="197"/>
      <c r="HAO109" s="197"/>
      <c r="HAP109" s="197"/>
      <c r="HAQ109" s="197"/>
      <c r="HAR109" s="197"/>
      <c r="HAS109" s="197"/>
      <c r="HAT109" s="197"/>
      <c r="HAU109" s="197"/>
      <c r="HAV109" s="197"/>
      <c r="HAW109" s="197"/>
      <c r="HAX109" s="197"/>
      <c r="HAY109" s="197"/>
      <c r="HAZ109" s="197"/>
      <c r="HBA109" s="197"/>
      <c r="HBB109" s="197"/>
      <c r="HBC109" s="197"/>
      <c r="HBD109" s="197"/>
      <c r="HBE109" s="197"/>
      <c r="HBF109" s="197"/>
      <c r="HBG109" s="197"/>
      <c r="HBH109" s="197"/>
      <c r="HBI109" s="197"/>
      <c r="HBJ109" s="197"/>
      <c r="HBK109" s="197"/>
      <c r="HBL109" s="197"/>
      <c r="HBM109" s="197"/>
      <c r="HBN109" s="197"/>
      <c r="HBO109" s="197"/>
      <c r="HBP109" s="197"/>
      <c r="HBQ109" s="197"/>
      <c r="HBR109" s="197"/>
      <c r="HBS109" s="197"/>
      <c r="HBT109" s="197"/>
      <c r="HBU109" s="197"/>
      <c r="HBV109" s="197"/>
      <c r="HBW109" s="197"/>
      <c r="HBX109" s="197"/>
      <c r="HBY109" s="197"/>
      <c r="HBZ109" s="197"/>
      <c r="HCA109" s="197"/>
      <c r="HCB109" s="197"/>
      <c r="HCC109" s="197"/>
      <c r="HCD109" s="197"/>
      <c r="HCE109" s="197"/>
      <c r="HCF109" s="197"/>
      <c r="HCG109" s="197"/>
      <c r="HCH109" s="197"/>
      <c r="HCI109" s="197"/>
      <c r="HCJ109" s="197"/>
      <c r="HCK109" s="197"/>
      <c r="HCL109" s="197"/>
      <c r="HCM109" s="197"/>
      <c r="HCN109" s="197"/>
      <c r="HCO109" s="197"/>
      <c r="HCP109" s="197"/>
      <c r="HCQ109" s="197"/>
      <c r="HCR109" s="197"/>
      <c r="HCS109" s="197"/>
      <c r="HCT109" s="197"/>
      <c r="HCU109" s="197"/>
      <c r="HCV109" s="197"/>
      <c r="HCW109" s="197"/>
      <c r="HCX109" s="197"/>
      <c r="HCY109" s="197"/>
      <c r="HCZ109" s="197"/>
      <c r="HDA109" s="197"/>
      <c r="HDB109" s="197"/>
      <c r="HDC109" s="197"/>
      <c r="HDD109" s="197"/>
      <c r="HDE109" s="197"/>
      <c r="HDF109" s="197"/>
      <c r="HDG109" s="197"/>
      <c r="HDH109" s="197"/>
      <c r="HDI109" s="197"/>
      <c r="HDJ109" s="197"/>
      <c r="HDK109" s="197"/>
      <c r="HDL109" s="197"/>
      <c r="HDM109" s="197"/>
      <c r="HDN109" s="197"/>
      <c r="HDO109" s="197"/>
      <c r="HDP109" s="197"/>
      <c r="HDQ109" s="197"/>
      <c r="HDR109" s="197"/>
      <c r="HDS109" s="197"/>
      <c r="HDT109" s="197"/>
      <c r="HDU109" s="197"/>
      <c r="HDV109" s="197"/>
      <c r="HDW109" s="197"/>
      <c r="HDX109" s="197"/>
      <c r="HDY109" s="197"/>
      <c r="HDZ109" s="197"/>
      <c r="HEA109" s="197"/>
      <c r="HEB109" s="197"/>
      <c r="HEC109" s="197"/>
      <c r="HED109" s="197"/>
      <c r="HEE109" s="197"/>
      <c r="HEF109" s="197"/>
      <c r="HEG109" s="197"/>
      <c r="HEH109" s="197"/>
      <c r="HEI109" s="197"/>
      <c r="HEJ109" s="197"/>
      <c r="HEK109" s="197"/>
      <c r="HEL109" s="197"/>
      <c r="HEM109" s="197"/>
      <c r="HEN109" s="197"/>
      <c r="HEO109" s="197"/>
      <c r="HEP109" s="197"/>
      <c r="HEQ109" s="197"/>
      <c r="HER109" s="197"/>
      <c r="HES109" s="197"/>
      <c r="HET109" s="197"/>
      <c r="HEU109" s="197"/>
      <c r="HEV109" s="197"/>
      <c r="HEW109" s="197"/>
      <c r="HEX109" s="197"/>
      <c r="HEY109" s="197"/>
      <c r="HEZ109" s="197"/>
      <c r="HFA109" s="197"/>
      <c r="HFB109" s="197"/>
      <c r="HFC109" s="197"/>
      <c r="HFD109" s="197"/>
      <c r="HFE109" s="197"/>
      <c r="HFF109" s="197"/>
      <c r="HFG109" s="197"/>
      <c r="HFH109" s="197"/>
      <c r="HFI109" s="197"/>
      <c r="HFJ109" s="197"/>
      <c r="HFK109" s="197"/>
      <c r="HFL109" s="197"/>
      <c r="HFM109" s="197"/>
      <c r="HFN109" s="197"/>
      <c r="HFO109" s="197"/>
      <c r="HFP109" s="197"/>
      <c r="HFQ109" s="197"/>
      <c r="HFR109" s="197"/>
      <c r="HFS109" s="197"/>
      <c r="HFT109" s="197"/>
      <c r="HFU109" s="197"/>
      <c r="HFV109" s="197"/>
      <c r="HFW109" s="197"/>
      <c r="HFX109" s="197"/>
      <c r="HFY109" s="197"/>
      <c r="HFZ109" s="197"/>
      <c r="HGA109" s="197"/>
      <c r="HGB109" s="197"/>
      <c r="HGC109" s="197"/>
      <c r="HGD109" s="197"/>
      <c r="HGE109" s="197"/>
      <c r="HGF109" s="197"/>
      <c r="HGG109" s="197"/>
      <c r="HGH109" s="197"/>
      <c r="HGI109" s="197"/>
      <c r="HGJ109" s="197"/>
      <c r="HGK109" s="197"/>
      <c r="HGL109" s="197"/>
      <c r="HGM109" s="197"/>
      <c r="HGN109" s="197"/>
      <c r="HGO109" s="197"/>
      <c r="HGP109" s="197"/>
      <c r="HGQ109" s="197"/>
      <c r="HGR109" s="197"/>
      <c r="HGS109" s="197"/>
      <c r="HGT109" s="197"/>
      <c r="HGU109" s="197"/>
      <c r="HGV109" s="197"/>
      <c r="HGW109" s="197"/>
      <c r="HGX109" s="197"/>
      <c r="HGY109" s="197"/>
      <c r="HGZ109" s="197"/>
      <c r="HHA109" s="197"/>
      <c r="HHB109" s="197"/>
      <c r="HHC109" s="197"/>
      <c r="HHD109" s="197"/>
      <c r="HHE109" s="197"/>
      <c r="HHF109" s="197"/>
      <c r="HHG109" s="197"/>
      <c r="HHH109" s="197"/>
      <c r="HHI109" s="197"/>
      <c r="HHJ109" s="197"/>
      <c r="HHK109" s="197"/>
      <c r="HHL109" s="197"/>
      <c r="HHM109" s="197"/>
      <c r="HHN109" s="197"/>
      <c r="HHO109" s="197"/>
      <c r="HHP109" s="197"/>
      <c r="HHQ109" s="197"/>
      <c r="HHR109" s="197"/>
      <c r="HHS109" s="197"/>
      <c r="HHT109" s="197"/>
      <c r="HHU109" s="197"/>
      <c r="HHV109" s="197"/>
      <c r="HHW109" s="197"/>
      <c r="HHX109" s="197"/>
      <c r="HHY109" s="197"/>
      <c r="HHZ109" s="197"/>
      <c r="HIA109" s="197"/>
      <c r="HIB109" s="197"/>
      <c r="HIC109" s="197"/>
      <c r="HID109" s="197"/>
      <c r="HIE109" s="197"/>
      <c r="HIF109" s="197"/>
      <c r="HIG109" s="197"/>
      <c r="HIH109" s="197"/>
      <c r="HII109" s="197"/>
      <c r="HIJ109" s="197"/>
      <c r="HIK109" s="197"/>
      <c r="HIL109" s="197"/>
      <c r="HIM109" s="197"/>
      <c r="HIN109" s="197"/>
      <c r="HIO109" s="197"/>
      <c r="HIP109" s="197"/>
      <c r="HIQ109" s="197"/>
      <c r="HIR109" s="197"/>
      <c r="HIS109" s="197"/>
      <c r="HIT109" s="197"/>
      <c r="HIU109" s="197"/>
      <c r="HIV109" s="197"/>
      <c r="HIW109" s="197"/>
      <c r="HIX109" s="197"/>
      <c r="HIY109" s="197"/>
      <c r="HIZ109" s="197"/>
      <c r="HJA109" s="197"/>
      <c r="HJB109" s="197"/>
      <c r="HJC109" s="197"/>
      <c r="HJD109" s="197"/>
      <c r="HJE109" s="197"/>
      <c r="HJF109" s="197"/>
      <c r="HJG109" s="197"/>
      <c r="HJH109" s="197"/>
      <c r="HJI109" s="197"/>
      <c r="HJJ109" s="197"/>
      <c r="HJK109" s="197"/>
      <c r="HJL109" s="197"/>
      <c r="HJM109" s="197"/>
      <c r="HJN109" s="197"/>
      <c r="HJO109" s="197"/>
      <c r="HJP109" s="197"/>
      <c r="HJQ109" s="197"/>
      <c r="HJR109" s="197"/>
      <c r="HJS109" s="197"/>
      <c r="HJT109" s="197"/>
      <c r="HJU109" s="197"/>
      <c r="HJV109" s="197"/>
      <c r="HJW109" s="197"/>
      <c r="HJX109" s="197"/>
      <c r="HJY109" s="197"/>
      <c r="HJZ109" s="197"/>
      <c r="HKA109" s="197"/>
      <c r="HKB109" s="197"/>
      <c r="HKC109" s="197"/>
      <c r="HKD109" s="197"/>
      <c r="HKE109" s="197"/>
      <c r="HKF109" s="197"/>
      <c r="HKG109" s="197"/>
      <c r="HKH109" s="197"/>
      <c r="HKI109" s="197"/>
      <c r="HKJ109" s="197"/>
      <c r="HKK109" s="197"/>
      <c r="HKL109" s="197"/>
      <c r="HKM109" s="197"/>
      <c r="HKN109" s="197"/>
      <c r="HKO109" s="197"/>
      <c r="HKP109" s="197"/>
      <c r="HKQ109" s="197"/>
      <c r="HKR109" s="197"/>
      <c r="HKS109" s="197"/>
      <c r="HKT109" s="197"/>
      <c r="HKU109" s="197"/>
      <c r="HKV109" s="197"/>
      <c r="HKW109" s="197"/>
      <c r="HKX109" s="197"/>
      <c r="HKY109" s="197"/>
      <c r="HKZ109" s="197"/>
      <c r="HLA109" s="197"/>
      <c r="HLB109" s="197"/>
      <c r="HLC109" s="197"/>
      <c r="HLD109" s="197"/>
      <c r="HLE109" s="197"/>
      <c r="HLF109" s="197"/>
      <c r="HLG109" s="197"/>
      <c r="HLH109" s="197"/>
      <c r="HLI109" s="197"/>
      <c r="HLJ109" s="197"/>
      <c r="HLK109" s="197"/>
      <c r="HLL109" s="197"/>
      <c r="HLM109" s="197"/>
      <c r="HLN109" s="197"/>
      <c r="HLO109" s="197"/>
      <c r="HLP109" s="197"/>
      <c r="HLQ109" s="197"/>
      <c r="HLR109" s="197"/>
      <c r="HLS109" s="197"/>
      <c r="HLT109" s="197"/>
      <c r="HLU109" s="197"/>
      <c r="HLV109" s="197"/>
      <c r="HLW109" s="197"/>
      <c r="HLX109" s="197"/>
      <c r="HLY109" s="197"/>
      <c r="HLZ109" s="197"/>
      <c r="HMA109" s="197"/>
      <c r="HMB109" s="197"/>
      <c r="HMC109" s="197"/>
      <c r="HMD109" s="197"/>
      <c r="HME109" s="197"/>
      <c r="HMF109" s="197"/>
      <c r="HMG109" s="197"/>
      <c r="HMH109" s="197"/>
      <c r="HMI109" s="197"/>
      <c r="HMJ109" s="197"/>
      <c r="HMK109" s="197"/>
      <c r="HML109" s="197"/>
      <c r="HMM109" s="197"/>
      <c r="HMN109" s="197"/>
      <c r="HMO109" s="197"/>
      <c r="HMP109" s="197"/>
      <c r="HMQ109" s="197"/>
      <c r="HMR109" s="197"/>
      <c r="HMS109" s="197"/>
      <c r="HMT109" s="197"/>
      <c r="HMU109" s="197"/>
      <c r="HMV109" s="197"/>
      <c r="HMW109" s="197"/>
      <c r="HMX109" s="197"/>
      <c r="HMY109" s="197"/>
      <c r="HMZ109" s="197"/>
      <c r="HNA109" s="197"/>
      <c r="HNB109" s="197"/>
      <c r="HNC109" s="197"/>
      <c r="HND109" s="197"/>
      <c r="HNE109" s="197"/>
      <c r="HNF109" s="197"/>
      <c r="HNG109" s="197"/>
      <c r="HNH109" s="197"/>
      <c r="HNI109" s="197"/>
      <c r="HNJ109" s="197"/>
      <c r="HNK109" s="197"/>
      <c r="HNL109" s="197"/>
      <c r="HNM109" s="197"/>
      <c r="HNN109" s="197"/>
      <c r="HNO109" s="197"/>
      <c r="HNP109" s="197"/>
      <c r="HNQ109" s="197"/>
      <c r="HNR109" s="197"/>
      <c r="HNS109" s="197"/>
      <c r="HNT109" s="197"/>
      <c r="HNU109" s="197"/>
      <c r="HNV109" s="197"/>
      <c r="HNW109" s="197"/>
      <c r="HNX109" s="197"/>
      <c r="HNY109" s="197"/>
      <c r="HNZ109" s="197"/>
      <c r="HOA109" s="197"/>
      <c r="HOB109" s="197"/>
      <c r="HOC109" s="197"/>
      <c r="HOD109" s="197"/>
      <c r="HOE109" s="197"/>
      <c r="HOF109" s="197"/>
      <c r="HOG109" s="197"/>
      <c r="HOH109" s="197"/>
      <c r="HOI109" s="197"/>
      <c r="HOJ109" s="197"/>
      <c r="HOK109" s="197"/>
      <c r="HOL109" s="197"/>
      <c r="HOM109" s="197"/>
      <c r="HON109" s="197"/>
      <c r="HOO109" s="197"/>
      <c r="HOP109" s="197"/>
      <c r="HOQ109" s="197"/>
      <c r="HOR109" s="197"/>
      <c r="HOS109" s="197"/>
      <c r="HOT109" s="197"/>
      <c r="HOU109" s="197"/>
      <c r="HOV109" s="197"/>
      <c r="HOW109" s="197"/>
      <c r="HOX109" s="197"/>
      <c r="HOY109" s="197"/>
      <c r="HOZ109" s="197"/>
      <c r="HPA109" s="197"/>
      <c r="HPB109" s="197"/>
      <c r="HPC109" s="197"/>
      <c r="HPD109" s="197"/>
      <c r="HPE109" s="197"/>
      <c r="HPF109" s="197"/>
      <c r="HPG109" s="197"/>
      <c r="HPH109" s="197"/>
      <c r="HPI109" s="197"/>
      <c r="HPJ109" s="197"/>
      <c r="HPK109" s="197"/>
      <c r="HPL109" s="197"/>
      <c r="HPM109" s="197"/>
      <c r="HPN109" s="197"/>
      <c r="HPO109" s="197"/>
      <c r="HPP109" s="197"/>
      <c r="HPQ109" s="197"/>
      <c r="HPR109" s="197"/>
      <c r="HPS109" s="197"/>
      <c r="HPT109" s="197"/>
      <c r="HPU109" s="197"/>
      <c r="HPV109" s="197"/>
      <c r="HPW109" s="197"/>
      <c r="HPX109" s="197"/>
      <c r="HPY109" s="197"/>
      <c r="HPZ109" s="197"/>
      <c r="HQA109" s="197"/>
      <c r="HQB109" s="197"/>
      <c r="HQC109" s="197"/>
      <c r="HQD109" s="197"/>
      <c r="HQE109" s="197"/>
      <c r="HQF109" s="197"/>
      <c r="HQG109" s="197"/>
      <c r="HQH109" s="197"/>
      <c r="HQI109" s="197"/>
      <c r="HQJ109" s="197"/>
      <c r="HQK109" s="197"/>
      <c r="HQL109" s="197"/>
      <c r="HQM109" s="197"/>
      <c r="HQN109" s="197"/>
      <c r="HQO109" s="197"/>
      <c r="HQP109" s="197"/>
      <c r="HQQ109" s="197"/>
      <c r="HQR109" s="197"/>
      <c r="HQS109" s="197"/>
      <c r="HQT109" s="197"/>
      <c r="HQU109" s="197"/>
      <c r="HQV109" s="197"/>
      <c r="HQW109" s="197"/>
      <c r="HQX109" s="197"/>
      <c r="HQY109" s="197"/>
      <c r="HQZ109" s="197"/>
      <c r="HRA109" s="197"/>
      <c r="HRB109" s="197"/>
      <c r="HRC109" s="197"/>
      <c r="HRD109" s="197"/>
      <c r="HRE109" s="197"/>
      <c r="HRF109" s="197"/>
      <c r="HRG109" s="197"/>
      <c r="HRH109" s="197"/>
      <c r="HRI109" s="197"/>
      <c r="HRJ109" s="197"/>
      <c r="HRK109" s="197"/>
      <c r="HRL109" s="197"/>
      <c r="HRM109" s="197"/>
      <c r="HRN109" s="197"/>
      <c r="HRO109" s="197"/>
      <c r="HRP109" s="197"/>
      <c r="HRQ109" s="197"/>
      <c r="HRR109" s="197"/>
      <c r="HRS109" s="197"/>
      <c r="HRT109" s="197"/>
      <c r="HRU109" s="197"/>
      <c r="HRV109" s="197"/>
      <c r="HRW109" s="197"/>
      <c r="HRX109" s="197"/>
      <c r="HRY109" s="197"/>
      <c r="HRZ109" s="197"/>
      <c r="HSA109" s="197"/>
      <c r="HSB109" s="197"/>
      <c r="HSC109" s="197"/>
      <c r="HSD109" s="197"/>
      <c r="HSE109" s="197"/>
      <c r="HSF109" s="197"/>
      <c r="HSG109" s="197"/>
      <c r="HSH109" s="197"/>
      <c r="HSI109" s="197"/>
      <c r="HSJ109" s="197"/>
      <c r="HSK109" s="197"/>
      <c r="HSL109" s="197"/>
      <c r="HSM109" s="197"/>
      <c r="HSN109" s="197"/>
      <c r="HSO109" s="197"/>
      <c r="HSP109" s="197"/>
      <c r="HSQ109" s="197"/>
      <c r="HSR109" s="197"/>
      <c r="HSS109" s="197"/>
      <c r="HST109" s="197"/>
      <c r="HSU109" s="197"/>
      <c r="HSV109" s="197"/>
      <c r="HSW109" s="197"/>
      <c r="HSX109" s="197"/>
      <c r="HSY109" s="197"/>
      <c r="HSZ109" s="197"/>
      <c r="HTA109" s="197"/>
      <c r="HTB109" s="197"/>
      <c r="HTC109" s="197"/>
      <c r="HTD109" s="197"/>
      <c r="HTE109" s="197"/>
      <c r="HTF109" s="197"/>
      <c r="HTG109" s="197"/>
      <c r="HTH109" s="197"/>
      <c r="HTI109" s="197"/>
      <c r="HTJ109" s="197"/>
      <c r="HTK109" s="197"/>
      <c r="HTL109" s="197"/>
      <c r="HTM109" s="197"/>
      <c r="HTN109" s="197"/>
      <c r="HTO109" s="197"/>
      <c r="HTP109" s="197"/>
      <c r="HTQ109" s="197"/>
      <c r="HTR109" s="197"/>
      <c r="HTS109" s="197"/>
      <c r="HTT109" s="197"/>
      <c r="HTU109" s="197"/>
      <c r="HTV109" s="197"/>
      <c r="HTW109" s="197"/>
      <c r="HTX109" s="197"/>
      <c r="HTY109" s="197"/>
      <c r="HTZ109" s="197"/>
      <c r="HUA109" s="197"/>
      <c r="HUB109" s="197"/>
      <c r="HUC109" s="197"/>
      <c r="HUD109" s="197"/>
      <c r="HUE109" s="197"/>
      <c r="HUF109" s="197"/>
      <c r="HUG109" s="197"/>
      <c r="HUH109" s="197"/>
      <c r="HUI109" s="197"/>
      <c r="HUJ109" s="197"/>
      <c r="HUK109" s="197"/>
      <c r="HUL109" s="197"/>
      <c r="HUM109" s="197"/>
      <c r="HUN109" s="197"/>
      <c r="HUO109" s="197"/>
      <c r="HUP109" s="197"/>
      <c r="HUQ109" s="197"/>
      <c r="HUR109" s="197"/>
      <c r="HUS109" s="197"/>
      <c r="HUT109" s="197"/>
      <c r="HUU109" s="197"/>
      <c r="HUV109" s="197"/>
      <c r="HUW109" s="197"/>
      <c r="HUX109" s="197"/>
      <c r="HUY109" s="197"/>
      <c r="HUZ109" s="197"/>
      <c r="HVA109" s="197"/>
      <c r="HVB109" s="197"/>
      <c r="HVC109" s="197"/>
      <c r="HVD109" s="197"/>
      <c r="HVE109" s="197"/>
      <c r="HVF109" s="197"/>
      <c r="HVG109" s="197"/>
      <c r="HVH109" s="197"/>
      <c r="HVI109" s="197"/>
      <c r="HVJ109" s="197"/>
      <c r="HVK109" s="197"/>
      <c r="HVL109" s="197"/>
      <c r="HVM109" s="197"/>
      <c r="HVN109" s="197"/>
      <c r="HVO109" s="197"/>
      <c r="HVP109" s="197"/>
      <c r="HVQ109" s="197"/>
      <c r="HVR109" s="197"/>
      <c r="HVS109" s="197"/>
      <c r="HVT109" s="197"/>
      <c r="HVU109" s="197"/>
      <c r="HVV109" s="197"/>
      <c r="HVW109" s="197"/>
      <c r="HVX109" s="197"/>
      <c r="HVY109" s="197"/>
      <c r="HVZ109" s="197"/>
      <c r="HWA109" s="197"/>
      <c r="HWB109" s="197"/>
      <c r="HWC109" s="197"/>
      <c r="HWD109" s="197"/>
      <c r="HWE109" s="197"/>
      <c r="HWF109" s="197"/>
      <c r="HWG109" s="197"/>
      <c r="HWH109" s="197"/>
      <c r="HWI109" s="197"/>
      <c r="HWJ109" s="197"/>
      <c r="HWK109" s="197"/>
      <c r="HWL109" s="197"/>
      <c r="HWM109" s="197"/>
      <c r="HWN109" s="197"/>
      <c r="HWO109" s="197"/>
      <c r="HWP109" s="197"/>
      <c r="HWQ109" s="197"/>
      <c r="HWR109" s="197"/>
      <c r="HWS109" s="197"/>
      <c r="HWT109" s="197"/>
      <c r="HWU109" s="197"/>
      <c r="HWV109" s="197"/>
      <c r="HWW109" s="197"/>
      <c r="HWX109" s="197"/>
      <c r="HWY109" s="197"/>
      <c r="HWZ109" s="197"/>
      <c r="HXA109" s="197"/>
      <c r="HXB109" s="197"/>
      <c r="HXC109" s="197"/>
      <c r="HXD109" s="197"/>
      <c r="HXE109" s="197"/>
      <c r="HXF109" s="197"/>
      <c r="HXG109" s="197"/>
      <c r="HXH109" s="197"/>
      <c r="HXI109" s="197"/>
      <c r="HXJ109" s="197"/>
      <c r="HXK109" s="197"/>
      <c r="HXL109" s="197"/>
      <c r="HXM109" s="197"/>
      <c r="HXN109" s="197"/>
      <c r="HXO109" s="197"/>
      <c r="HXP109" s="197"/>
      <c r="HXQ109" s="197"/>
      <c r="HXR109" s="197"/>
      <c r="HXS109" s="197"/>
      <c r="HXT109" s="197"/>
      <c r="HXU109" s="197"/>
      <c r="HXV109" s="197"/>
      <c r="HXW109" s="197"/>
      <c r="HXX109" s="197"/>
      <c r="HXY109" s="197"/>
      <c r="HXZ109" s="197"/>
      <c r="HYA109" s="197"/>
      <c r="HYB109" s="197"/>
      <c r="HYC109" s="197"/>
      <c r="HYD109" s="197"/>
      <c r="HYE109" s="197"/>
      <c r="HYF109" s="197"/>
      <c r="HYG109" s="197"/>
      <c r="HYH109" s="197"/>
      <c r="HYI109" s="197"/>
      <c r="HYJ109" s="197"/>
      <c r="HYK109" s="197"/>
      <c r="HYL109" s="197"/>
      <c r="HYM109" s="197"/>
      <c r="HYN109" s="197"/>
      <c r="HYO109" s="197"/>
      <c r="HYP109" s="197"/>
      <c r="HYQ109" s="197"/>
      <c r="HYR109" s="197"/>
      <c r="HYS109" s="197"/>
      <c r="HYT109" s="197"/>
      <c r="HYU109" s="197"/>
      <c r="HYV109" s="197"/>
      <c r="HYW109" s="197"/>
      <c r="HYX109" s="197"/>
      <c r="HYY109" s="197"/>
      <c r="HYZ109" s="197"/>
      <c r="HZA109" s="197"/>
      <c r="HZB109" s="197"/>
      <c r="HZC109" s="197"/>
      <c r="HZD109" s="197"/>
      <c r="HZE109" s="197"/>
      <c r="HZF109" s="197"/>
      <c r="HZG109" s="197"/>
      <c r="HZH109" s="197"/>
      <c r="HZI109" s="197"/>
      <c r="HZJ109" s="197"/>
      <c r="HZK109" s="197"/>
      <c r="HZL109" s="197"/>
      <c r="HZM109" s="197"/>
      <c r="HZN109" s="197"/>
      <c r="HZO109" s="197"/>
      <c r="HZP109" s="197"/>
      <c r="HZQ109" s="197"/>
      <c r="HZR109" s="197"/>
      <c r="HZS109" s="197"/>
      <c r="HZT109" s="197"/>
      <c r="HZU109" s="197"/>
      <c r="HZV109" s="197"/>
      <c r="HZW109" s="197"/>
      <c r="HZX109" s="197"/>
      <c r="HZY109" s="197"/>
      <c r="HZZ109" s="197"/>
      <c r="IAA109" s="197"/>
      <c r="IAB109" s="197"/>
      <c r="IAC109" s="197"/>
      <c r="IAD109" s="197"/>
      <c r="IAE109" s="197"/>
      <c r="IAF109" s="197"/>
      <c r="IAG109" s="197"/>
      <c r="IAH109" s="197"/>
      <c r="IAI109" s="197"/>
      <c r="IAJ109" s="197"/>
      <c r="IAK109" s="197"/>
      <c r="IAL109" s="197"/>
      <c r="IAM109" s="197"/>
      <c r="IAN109" s="197"/>
      <c r="IAO109" s="197"/>
      <c r="IAP109" s="197"/>
      <c r="IAQ109" s="197"/>
      <c r="IAR109" s="197"/>
      <c r="IAS109" s="197"/>
      <c r="IAT109" s="197"/>
      <c r="IAU109" s="197"/>
      <c r="IAV109" s="197"/>
      <c r="IAW109" s="197"/>
      <c r="IAX109" s="197"/>
      <c r="IAY109" s="197"/>
      <c r="IAZ109" s="197"/>
      <c r="IBA109" s="197"/>
      <c r="IBB109" s="197"/>
      <c r="IBC109" s="197"/>
      <c r="IBD109" s="197"/>
      <c r="IBE109" s="197"/>
      <c r="IBF109" s="197"/>
      <c r="IBG109" s="197"/>
      <c r="IBH109" s="197"/>
      <c r="IBI109" s="197"/>
      <c r="IBJ109" s="197"/>
      <c r="IBK109" s="197"/>
      <c r="IBL109" s="197"/>
      <c r="IBM109" s="197"/>
      <c r="IBN109" s="197"/>
      <c r="IBO109" s="197"/>
      <c r="IBP109" s="197"/>
      <c r="IBQ109" s="197"/>
      <c r="IBR109" s="197"/>
      <c r="IBS109" s="197"/>
      <c r="IBT109" s="197"/>
      <c r="IBU109" s="197"/>
      <c r="IBV109" s="197"/>
      <c r="IBW109" s="197"/>
      <c r="IBX109" s="197"/>
      <c r="IBY109" s="197"/>
      <c r="IBZ109" s="197"/>
      <c r="ICA109" s="197"/>
      <c r="ICB109" s="197"/>
      <c r="ICC109" s="197"/>
      <c r="ICD109" s="197"/>
      <c r="ICE109" s="197"/>
      <c r="ICF109" s="197"/>
      <c r="ICG109" s="197"/>
      <c r="ICH109" s="197"/>
      <c r="ICI109" s="197"/>
      <c r="ICJ109" s="197"/>
      <c r="ICK109" s="197"/>
      <c r="ICL109" s="197"/>
      <c r="ICM109" s="197"/>
      <c r="ICN109" s="197"/>
      <c r="ICO109" s="197"/>
      <c r="ICP109" s="197"/>
      <c r="ICQ109" s="197"/>
      <c r="ICR109" s="197"/>
      <c r="ICS109" s="197"/>
      <c r="ICT109" s="197"/>
      <c r="ICU109" s="197"/>
      <c r="ICV109" s="197"/>
      <c r="ICW109" s="197"/>
      <c r="ICX109" s="197"/>
      <c r="ICY109" s="197"/>
      <c r="ICZ109" s="197"/>
      <c r="IDA109" s="197"/>
      <c r="IDB109" s="197"/>
      <c r="IDC109" s="197"/>
      <c r="IDD109" s="197"/>
      <c r="IDE109" s="197"/>
      <c r="IDF109" s="197"/>
      <c r="IDG109" s="197"/>
      <c r="IDH109" s="197"/>
      <c r="IDI109" s="197"/>
      <c r="IDJ109" s="197"/>
      <c r="IDK109" s="197"/>
      <c r="IDL109" s="197"/>
      <c r="IDM109" s="197"/>
      <c r="IDN109" s="197"/>
      <c r="IDO109" s="197"/>
      <c r="IDP109" s="197"/>
      <c r="IDQ109" s="197"/>
      <c r="IDR109" s="197"/>
      <c r="IDS109" s="197"/>
      <c r="IDT109" s="197"/>
      <c r="IDU109" s="197"/>
      <c r="IDV109" s="197"/>
      <c r="IDW109" s="197"/>
      <c r="IDX109" s="197"/>
      <c r="IDY109" s="197"/>
      <c r="IDZ109" s="197"/>
      <c r="IEA109" s="197"/>
      <c r="IEB109" s="197"/>
      <c r="IEC109" s="197"/>
      <c r="IED109" s="197"/>
      <c r="IEE109" s="197"/>
      <c r="IEF109" s="197"/>
      <c r="IEG109" s="197"/>
      <c r="IEH109" s="197"/>
      <c r="IEI109" s="197"/>
      <c r="IEJ109" s="197"/>
      <c r="IEK109" s="197"/>
      <c r="IEL109" s="197"/>
      <c r="IEM109" s="197"/>
      <c r="IEN109" s="197"/>
      <c r="IEO109" s="197"/>
      <c r="IEP109" s="197"/>
      <c r="IEQ109" s="197"/>
      <c r="IER109" s="197"/>
      <c r="IES109" s="197"/>
      <c r="IET109" s="197"/>
      <c r="IEU109" s="197"/>
      <c r="IEV109" s="197"/>
      <c r="IEW109" s="197"/>
      <c r="IEX109" s="197"/>
      <c r="IEY109" s="197"/>
      <c r="IEZ109" s="197"/>
      <c r="IFA109" s="197"/>
      <c r="IFB109" s="197"/>
      <c r="IFC109" s="197"/>
      <c r="IFD109" s="197"/>
      <c r="IFE109" s="197"/>
      <c r="IFF109" s="197"/>
      <c r="IFG109" s="197"/>
      <c r="IFH109" s="197"/>
      <c r="IFI109" s="197"/>
      <c r="IFJ109" s="197"/>
      <c r="IFK109" s="197"/>
      <c r="IFL109" s="197"/>
      <c r="IFM109" s="197"/>
      <c r="IFN109" s="197"/>
      <c r="IFO109" s="197"/>
      <c r="IFP109" s="197"/>
      <c r="IFQ109" s="197"/>
      <c r="IFR109" s="197"/>
      <c r="IFS109" s="197"/>
      <c r="IFT109" s="197"/>
      <c r="IFU109" s="197"/>
      <c r="IFV109" s="197"/>
      <c r="IFW109" s="197"/>
      <c r="IFX109" s="197"/>
      <c r="IFY109" s="197"/>
      <c r="IFZ109" s="197"/>
      <c r="IGA109" s="197"/>
      <c r="IGB109" s="197"/>
      <c r="IGC109" s="197"/>
      <c r="IGD109" s="197"/>
      <c r="IGE109" s="197"/>
      <c r="IGF109" s="197"/>
      <c r="IGG109" s="197"/>
      <c r="IGH109" s="197"/>
      <c r="IGI109" s="197"/>
      <c r="IGJ109" s="197"/>
      <c r="IGK109" s="197"/>
      <c r="IGL109" s="197"/>
      <c r="IGM109" s="197"/>
      <c r="IGN109" s="197"/>
      <c r="IGO109" s="197"/>
      <c r="IGP109" s="197"/>
      <c r="IGQ109" s="197"/>
      <c r="IGR109" s="197"/>
      <c r="IGS109" s="197"/>
      <c r="IGT109" s="197"/>
      <c r="IGU109" s="197"/>
      <c r="IGV109" s="197"/>
      <c r="IGW109" s="197"/>
      <c r="IGX109" s="197"/>
      <c r="IGY109" s="197"/>
      <c r="IGZ109" s="197"/>
      <c r="IHA109" s="197"/>
      <c r="IHB109" s="197"/>
      <c r="IHC109" s="197"/>
      <c r="IHD109" s="197"/>
      <c r="IHE109" s="197"/>
      <c r="IHF109" s="197"/>
      <c r="IHG109" s="197"/>
      <c r="IHH109" s="197"/>
      <c r="IHI109" s="197"/>
      <c r="IHJ109" s="197"/>
      <c r="IHK109" s="197"/>
      <c r="IHL109" s="197"/>
      <c r="IHM109" s="197"/>
      <c r="IHN109" s="197"/>
      <c r="IHO109" s="197"/>
      <c r="IHP109" s="197"/>
      <c r="IHQ109" s="197"/>
      <c r="IHR109" s="197"/>
      <c r="IHS109" s="197"/>
      <c r="IHT109" s="197"/>
      <c r="IHU109" s="197"/>
      <c r="IHV109" s="197"/>
      <c r="IHW109" s="197"/>
      <c r="IHX109" s="197"/>
      <c r="IHY109" s="197"/>
      <c r="IHZ109" s="197"/>
      <c r="IIA109" s="197"/>
      <c r="IIB109" s="197"/>
      <c r="IIC109" s="197"/>
      <c r="IID109" s="197"/>
      <c r="IIE109" s="197"/>
      <c r="IIF109" s="197"/>
      <c r="IIG109" s="197"/>
      <c r="IIH109" s="197"/>
      <c r="III109" s="197"/>
      <c r="IIJ109" s="197"/>
      <c r="IIK109" s="197"/>
      <c r="IIL109" s="197"/>
      <c r="IIM109" s="197"/>
      <c r="IIN109" s="197"/>
      <c r="IIO109" s="197"/>
      <c r="IIP109" s="197"/>
      <c r="IIQ109" s="197"/>
      <c r="IIR109" s="197"/>
      <c r="IIS109" s="197"/>
      <c r="IIT109" s="197"/>
      <c r="IIU109" s="197"/>
      <c r="IIV109" s="197"/>
      <c r="IIW109" s="197"/>
      <c r="IIX109" s="197"/>
      <c r="IIY109" s="197"/>
      <c r="IIZ109" s="197"/>
      <c r="IJA109" s="197"/>
      <c r="IJB109" s="197"/>
      <c r="IJC109" s="197"/>
      <c r="IJD109" s="197"/>
      <c r="IJE109" s="197"/>
      <c r="IJF109" s="197"/>
      <c r="IJG109" s="197"/>
      <c r="IJH109" s="197"/>
      <c r="IJI109" s="197"/>
      <c r="IJJ109" s="197"/>
      <c r="IJK109" s="197"/>
      <c r="IJL109" s="197"/>
      <c r="IJM109" s="197"/>
      <c r="IJN109" s="197"/>
      <c r="IJO109" s="197"/>
      <c r="IJP109" s="197"/>
      <c r="IJQ109" s="197"/>
      <c r="IJR109" s="197"/>
      <c r="IJS109" s="197"/>
      <c r="IJT109" s="197"/>
      <c r="IJU109" s="197"/>
      <c r="IJV109" s="197"/>
      <c r="IJW109" s="197"/>
      <c r="IJX109" s="197"/>
      <c r="IJY109" s="197"/>
      <c r="IJZ109" s="197"/>
      <c r="IKA109" s="197"/>
      <c r="IKB109" s="197"/>
      <c r="IKC109" s="197"/>
      <c r="IKD109" s="197"/>
      <c r="IKE109" s="197"/>
      <c r="IKF109" s="197"/>
      <c r="IKG109" s="197"/>
      <c r="IKH109" s="197"/>
      <c r="IKI109" s="197"/>
      <c r="IKJ109" s="197"/>
      <c r="IKK109" s="197"/>
      <c r="IKL109" s="197"/>
      <c r="IKM109" s="197"/>
      <c r="IKN109" s="197"/>
      <c r="IKO109" s="197"/>
      <c r="IKP109" s="197"/>
      <c r="IKQ109" s="197"/>
      <c r="IKR109" s="197"/>
      <c r="IKS109" s="197"/>
      <c r="IKT109" s="197"/>
      <c r="IKU109" s="197"/>
      <c r="IKV109" s="197"/>
      <c r="IKW109" s="197"/>
      <c r="IKX109" s="197"/>
      <c r="IKY109" s="197"/>
      <c r="IKZ109" s="197"/>
      <c r="ILA109" s="197"/>
      <c r="ILB109" s="197"/>
      <c r="ILC109" s="197"/>
      <c r="ILD109" s="197"/>
      <c r="ILE109" s="197"/>
      <c r="ILF109" s="197"/>
      <c r="ILG109" s="197"/>
      <c r="ILH109" s="197"/>
      <c r="ILI109" s="197"/>
      <c r="ILJ109" s="197"/>
      <c r="ILK109" s="197"/>
      <c r="ILL109" s="197"/>
      <c r="ILM109" s="197"/>
      <c r="ILN109" s="197"/>
      <c r="ILO109" s="197"/>
      <c r="ILP109" s="197"/>
      <c r="ILQ109" s="197"/>
      <c r="ILR109" s="197"/>
      <c r="ILS109" s="197"/>
      <c r="ILT109" s="197"/>
      <c r="ILU109" s="197"/>
      <c r="ILV109" s="197"/>
      <c r="ILW109" s="197"/>
      <c r="ILX109" s="197"/>
      <c r="ILY109" s="197"/>
      <c r="ILZ109" s="197"/>
      <c r="IMA109" s="197"/>
      <c r="IMB109" s="197"/>
      <c r="IMC109" s="197"/>
      <c r="IMD109" s="197"/>
      <c r="IME109" s="197"/>
      <c r="IMF109" s="197"/>
      <c r="IMG109" s="197"/>
      <c r="IMH109" s="197"/>
      <c r="IMI109" s="197"/>
      <c r="IMJ109" s="197"/>
      <c r="IMK109" s="197"/>
      <c r="IML109" s="197"/>
      <c r="IMM109" s="197"/>
      <c r="IMN109" s="197"/>
      <c r="IMO109" s="197"/>
      <c r="IMP109" s="197"/>
      <c r="IMQ109" s="197"/>
      <c r="IMR109" s="197"/>
      <c r="IMS109" s="197"/>
      <c r="IMT109" s="197"/>
      <c r="IMU109" s="197"/>
      <c r="IMV109" s="197"/>
      <c r="IMW109" s="197"/>
      <c r="IMX109" s="197"/>
      <c r="IMY109" s="197"/>
      <c r="IMZ109" s="197"/>
      <c r="INA109" s="197"/>
      <c r="INB109" s="197"/>
      <c r="INC109" s="197"/>
      <c r="IND109" s="197"/>
      <c r="INE109" s="197"/>
      <c r="INF109" s="197"/>
      <c r="ING109" s="197"/>
      <c r="INH109" s="197"/>
      <c r="INI109" s="197"/>
      <c r="INJ109" s="197"/>
      <c r="INK109" s="197"/>
      <c r="INL109" s="197"/>
      <c r="INM109" s="197"/>
      <c r="INN109" s="197"/>
      <c r="INO109" s="197"/>
      <c r="INP109" s="197"/>
      <c r="INQ109" s="197"/>
      <c r="INR109" s="197"/>
      <c r="INS109" s="197"/>
      <c r="INT109" s="197"/>
      <c r="INU109" s="197"/>
      <c r="INV109" s="197"/>
      <c r="INW109" s="197"/>
      <c r="INX109" s="197"/>
      <c r="INY109" s="197"/>
      <c r="INZ109" s="197"/>
      <c r="IOA109" s="197"/>
      <c r="IOB109" s="197"/>
      <c r="IOC109" s="197"/>
      <c r="IOD109" s="197"/>
      <c r="IOE109" s="197"/>
      <c r="IOF109" s="197"/>
      <c r="IOG109" s="197"/>
      <c r="IOH109" s="197"/>
      <c r="IOI109" s="197"/>
      <c r="IOJ109" s="197"/>
      <c r="IOK109" s="197"/>
      <c r="IOL109" s="197"/>
      <c r="IOM109" s="197"/>
      <c r="ION109" s="197"/>
      <c r="IOO109" s="197"/>
      <c r="IOP109" s="197"/>
      <c r="IOQ109" s="197"/>
      <c r="IOR109" s="197"/>
      <c r="IOS109" s="197"/>
      <c r="IOT109" s="197"/>
      <c r="IOU109" s="197"/>
      <c r="IOV109" s="197"/>
      <c r="IOW109" s="197"/>
      <c r="IOX109" s="197"/>
      <c r="IOY109" s="197"/>
      <c r="IOZ109" s="197"/>
      <c r="IPA109" s="197"/>
      <c r="IPB109" s="197"/>
      <c r="IPC109" s="197"/>
      <c r="IPD109" s="197"/>
      <c r="IPE109" s="197"/>
      <c r="IPF109" s="197"/>
      <c r="IPG109" s="197"/>
      <c r="IPH109" s="197"/>
      <c r="IPI109" s="197"/>
      <c r="IPJ109" s="197"/>
      <c r="IPK109" s="197"/>
      <c r="IPL109" s="197"/>
      <c r="IPM109" s="197"/>
      <c r="IPN109" s="197"/>
      <c r="IPO109" s="197"/>
      <c r="IPP109" s="197"/>
      <c r="IPQ109" s="197"/>
      <c r="IPR109" s="197"/>
      <c r="IPS109" s="197"/>
      <c r="IPT109" s="197"/>
      <c r="IPU109" s="197"/>
      <c r="IPV109" s="197"/>
      <c r="IPW109" s="197"/>
      <c r="IPX109" s="197"/>
      <c r="IPY109" s="197"/>
      <c r="IPZ109" s="197"/>
      <c r="IQA109" s="197"/>
      <c r="IQB109" s="197"/>
      <c r="IQC109" s="197"/>
      <c r="IQD109" s="197"/>
      <c r="IQE109" s="197"/>
      <c r="IQF109" s="197"/>
      <c r="IQG109" s="197"/>
      <c r="IQH109" s="197"/>
      <c r="IQI109" s="197"/>
      <c r="IQJ109" s="197"/>
      <c r="IQK109" s="197"/>
      <c r="IQL109" s="197"/>
      <c r="IQM109" s="197"/>
      <c r="IQN109" s="197"/>
      <c r="IQO109" s="197"/>
      <c r="IQP109" s="197"/>
      <c r="IQQ109" s="197"/>
      <c r="IQR109" s="197"/>
      <c r="IQS109" s="197"/>
      <c r="IQT109" s="197"/>
      <c r="IQU109" s="197"/>
      <c r="IQV109" s="197"/>
      <c r="IQW109" s="197"/>
      <c r="IQX109" s="197"/>
      <c r="IQY109" s="197"/>
      <c r="IQZ109" s="197"/>
      <c r="IRA109" s="197"/>
      <c r="IRB109" s="197"/>
      <c r="IRC109" s="197"/>
      <c r="IRD109" s="197"/>
      <c r="IRE109" s="197"/>
      <c r="IRF109" s="197"/>
      <c r="IRG109" s="197"/>
      <c r="IRH109" s="197"/>
      <c r="IRI109" s="197"/>
      <c r="IRJ109" s="197"/>
      <c r="IRK109" s="197"/>
      <c r="IRL109" s="197"/>
      <c r="IRM109" s="197"/>
      <c r="IRN109" s="197"/>
      <c r="IRO109" s="197"/>
      <c r="IRP109" s="197"/>
      <c r="IRQ109" s="197"/>
      <c r="IRR109" s="197"/>
      <c r="IRS109" s="197"/>
      <c r="IRT109" s="197"/>
      <c r="IRU109" s="197"/>
      <c r="IRV109" s="197"/>
      <c r="IRW109" s="197"/>
      <c r="IRX109" s="197"/>
      <c r="IRY109" s="197"/>
      <c r="IRZ109" s="197"/>
      <c r="ISA109" s="197"/>
      <c r="ISB109" s="197"/>
      <c r="ISC109" s="197"/>
      <c r="ISD109" s="197"/>
      <c r="ISE109" s="197"/>
      <c r="ISF109" s="197"/>
      <c r="ISG109" s="197"/>
      <c r="ISH109" s="197"/>
      <c r="ISI109" s="197"/>
      <c r="ISJ109" s="197"/>
      <c r="ISK109" s="197"/>
      <c r="ISL109" s="197"/>
      <c r="ISM109" s="197"/>
      <c r="ISN109" s="197"/>
      <c r="ISO109" s="197"/>
      <c r="ISP109" s="197"/>
      <c r="ISQ109" s="197"/>
      <c r="ISR109" s="197"/>
      <c r="ISS109" s="197"/>
      <c r="IST109" s="197"/>
      <c r="ISU109" s="197"/>
      <c r="ISV109" s="197"/>
      <c r="ISW109" s="197"/>
      <c r="ISX109" s="197"/>
      <c r="ISY109" s="197"/>
      <c r="ISZ109" s="197"/>
      <c r="ITA109" s="197"/>
      <c r="ITB109" s="197"/>
      <c r="ITC109" s="197"/>
      <c r="ITD109" s="197"/>
      <c r="ITE109" s="197"/>
      <c r="ITF109" s="197"/>
      <c r="ITG109" s="197"/>
      <c r="ITH109" s="197"/>
      <c r="ITI109" s="197"/>
      <c r="ITJ109" s="197"/>
      <c r="ITK109" s="197"/>
      <c r="ITL109" s="197"/>
      <c r="ITM109" s="197"/>
      <c r="ITN109" s="197"/>
      <c r="ITO109" s="197"/>
      <c r="ITP109" s="197"/>
      <c r="ITQ109" s="197"/>
      <c r="ITR109" s="197"/>
      <c r="ITS109" s="197"/>
      <c r="ITT109" s="197"/>
      <c r="ITU109" s="197"/>
      <c r="ITV109" s="197"/>
      <c r="ITW109" s="197"/>
      <c r="ITX109" s="197"/>
      <c r="ITY109" s="197"/>
      <c r="ITZ109" s="197"/>
      <c r="IUA109" s="197"/>
      <c r="IUB109" s="197"/>
      <c r="IUC109" s="197"/>
      <c r="IUD109" s="197"/>
      <c r="IUE109" s="197"/>
      <c r="IUF109" s="197"/>
      <c r="IUG109" s="197"/>
      <c r="IUH109" s="197"/>
      <c r="IUI109" s="197"/>
      <c r="IUJ109" s="197"/>
      <c r="IUK109" s="197"/>
      <c r="IUL109" s="197"/>
      <c r="IUM109" s="197"/>
      <c r="IUN109" s="197"/>
      <c r="IUO109" s="197"/>
      <c r="IUP109" s="197"/>
      <c r="IUQ109" s="197"/>
      <c r="IUR109" s="197"/>
      <c r="IUS109" s="197"/>
      <c r="IUT109" s="197"/>
      <c r="IUU109" s="197"/>
      <c r="IUV109" s="197"/>
      <c r="IUW109" s="197"/>
      <c r="IUX109" s="197"/>
      <c r="IUY109" s="197"/>
      <c r="IUZ109" s="197"/>
      <c r="IVA109" s="197"/>
      <c r="IVB109" s="197"/>
      <c r="IVC109" s="197"/>
      <c r="IVD109" s="197"/>
      <c r="IVE109" s="197"/>
      <c r="IVF109" s="197"/>
      <c r="IVG109" s="197"/>
      <c r="IVH109" s="197"/>
      <c r="IVI109" s="197"/>
      <c r="IVJ109" s="197"/>
      <c r="IVK109" s="197"/>
      <c r="IVL109" s="197"/>
      <c r="IVM109" s="197"/>
      <c r="IVN109" s="197"/>
      <c r="IVO109" s="197"/>
      <c r="IVP109" s="197"/>
      <c r="IVQ109" s="197"/>
      <c r="IVR109" s="197"/>
      <c r="IVS109" s="197"/>
      <c r="IVT109" s="197"/>
      <c r="IVU109" s="197"/>
      <c r="IVV109" s="197"/>
      <c r="IVW109" s="197"/>
      <c r="IVX109" s="197"/>
      <c r="IVY109" s="197"/>
      <c r="IVZ109" s="197"/>
      <c r="IWA109" s="197"/>
      <c r="IWB109" s="197"/>
      <c r="IWC109" s="197"/>
      <c r="IWD109" s="197"/>
      <c r="IWE109" s="197"/>
      <c r="IWF109" s="197"/>
      <c r="IWG109" s="197"/>
      <c r="IWH109" s="197"/>
      <c r="IWI109" s="197"/>
      <c r="IWJ109" s="197"/>
      <c r="IWK109" s="197"/>
      <c r="IWL109" s="197"/>
      <c r="IWM109" s="197"/>
      <c r="IWN109" s="197"/>
      <c r="IWO109" s="197"/>
      <c r="IWP109" s="197"/>
      <c r="IWQ109" s="197"/>
      <c r="IWR109" s="197"/>
      <c r="IWS109" s="197"/>
      <c r="IWT109" s="197"/>
      <c r="IWU109" s="197"/>
      <c r="IWV109" s="197"/>
      <c r="IWW109" s="197"/>
      <c r="IWX109" s="197"/>
      <c r="IWY109" s="197"/>
      <c r="IWZ109" s="197"/>
      <c r="IXA109" s="197"/>
      <c r="IXB109" s="197"/>
      <c r="IXC109" s="197"/>
      <c r="IXD109" s="197"/>
      <c r="IXE109" s="197"/>
      <c r="IXF109" s="197"/>
      <c r="IXG109" s="197"/>
      <c r="IXH109" s="197"/>
      <c r="IXI109" s="197"/>
      <c r="IXJ109" s="197"/>
      <c r="IXK109" s="197"/>
      <c r="IXL109" s="197"/>
      <c r="IXM109" s="197"/>
      <c r="IXN109" s="197"/>
      <c r="IXO109" s="197"/>
      <c r="IXP109" s="197"/>
      <c r="IXQ109" s="197"/>
      <c r="IXR109" s="197"/>
      <c r="IXS109" s="197"/>
      <c r="IXT109" s="197"/>
      <c r="IXU109" s="197"/>
      <c r="IXV109" s="197"/>
      <c r="IXW109" s="197"/>
      <c r="IXX109" s="197"/>
      <c r="IXY109" s="197"/>
      <c r="IXZ109" s="197"/>
      <c r="IYA109" s="197"/>
      <c r="IYB109" s="197"/>
      <c r="IYC109" s="197"/>
      <c r="IYD109" s="197"/>
      <c r="IYE109" s="197"/>
      <c r="IYF109" s="197"/>
      <c r="IYG109" s="197"/>
      <c r="IYH109" s="197"/>
      <c r="IYI109" s="197"/>
      <c r="IYJ109" s="197"/>
      <c r="IYK109" s="197"/>
      <c r="IYL109" s="197"/>
      <c r="IYM109" s="197"/>
      <c r="IYN109" s="197"/>
      <c r="IYO109" s="197"/>
      <c r="IYP109" s="197"/>
      <c r="IYQ109" s="197"/>
      <c r="IYR109" s="197"/>
      <c r="IYS109" s="197"/>
      <c r="IYT109" s="197"/>
      <c r="IYU109" s="197"/>
      <c r="IYV109" s="197"/>
      <c r="IYW109" s="197"/>
      <c r="IYX109" s="197"/>
      <c r="IYY109" s="197"/>
      <c r="IYZ109" s="197"/>
      <c r="IZA109" s="197"/>
      <c r="IZB109" s="197"/>
      <c r="IZC109" s="197"/>
      <c r="IZD109" s="197"/>
      <c r="IZE109" s="197"/>
      <c r="IZF109" s="197"/>
      <c r="IZG109" s="197"/>
      <c r="IZH109" s="197"/>
      <c r="IZI109" s="197"/>
      <c r="IZJ109" s="197"/>
      <c r="IZK109" s="197"/>
      <c r="IZL109" s="197"/>
      <c r="IZM109" s="197"/>
      <c r="IZN109" s="197"/>
      <c r="IZO109" s="197"/>
      <c r="IZP109" s="197"/>
      <c r="IZQ109" s="197"/>
      <c r="IZR109" s="197"/>
      <c r="IZS109" s="197"/>
      <c r="IZT109" s="197"/>
      <c r="IZU109" s="197"/>
      <c r="IZV109" s="197"/>
      <c r="IZW109" s="197"/>
      <c r="IZX109" s="197"/>
      <c r="IZY109" s="197"/>
      <c r="IZZ109" s="197"/>
      <c r="JAA109" s="197"/>
      <c r="JAB109" s="197"/>
      <c r="JAC109" s="197"/>
      <c r="JAD109" s="197"/>
      <c r="JAE109" s="197"/>
      <c r="JAF109" s="197"/>
      <c r="JAG109" s="197"/>
      <c r="JAH109" s="197"/>
      <c r="JAI109" s="197"/>
      <c r="JAJ109" s="197"/>
      <c r="JAK109" s="197"/>
      <c r="JAL109" s="197"/>
      <c r="JAM109" s="197"/>
      <c r="JAN109" s="197"/>
      <c r="JAO109" s="197"/>
      <c r="JAP109" s="197"/>
      <c r="JAQ109" s="197"/>
      <c r="JAR109" s="197"/>
      <c r="JAS109" s="197"/>
      <c r="JAT109" s="197"/>
      <c r="JAU109" s="197"/>
      <c r="JAV109" s="197"/>
      <c r="JAW109" s="197"/>
      <c r="JAX109" s="197"/>
      <c r="JAY109" s="197"/>
      <c r="JAZ109" s="197"/>
      <c r="JBA109" s="197"/>
      <c r="JBB109" s="197"/>
      <c r="JBC109" s="197"/>
      <c r="JBD109" s="197"/>
      <c r="JBE109" s="197"/>
      <c r="JBF109" s="197"/>
      <c r="JBG109" s="197"/>
      <c r="JBH109" s="197"/>
      <c r="JBI109" s="197"/>
      <c r="JBJ109" s="197"/>
      <c r="JBK109" s="197"/>
      <c r="JBL109" s="197"/>
      <c r="JBM109" s="197"/>
      <c r="JBN109" s="197"/>
      <c r="JBO109" s="197"/>
      <c r="JBP109" s="197"/>
      <c r="JBQ109" s="197"/>
      <c r="JBR109" s="197"/>
      <c r="JBS109" s="197"/>
      <c r="JBT109" s="197"/>
      <c r="JBU109" s="197"/>
      <c r="JBV109" s="197"/>
      <c r="JBW109" s="197"/>
      <c r="JBX109" s="197"/>
      <c r="JBY109" s="197"/>
      <c r="JBZ109" s="197"/>
      <c r="JCA109" s="197"/>
      <c r="JCB109" s="197"/>
      <c r="JCC109" s="197"/>
      <c r="JCD109" s="197"/>
      <c r="JCE109" s="197"/>
      <c r="JCF109" s="197"/>
      <c r="JCG109" s="197"/>
      <c r="JCH109" s="197"/>
      <c r="JCI109" s="197"/>
      <c r="JCJ109" s="197"/>
      <c r="JCK109" s="197"/>
      <c r="JCL109" s="197"/>
      <c r="JCM109" s="197"/>
      <c r="JCN109" s="197"/>
      <c r="JCO109" s="197"/>
      <c r="JCP109" s="197"/>
      <c r="JCQ109" s="197"/>
      <c r="JCR109" s="197"/>
      <c r="JCS109" s="197"/>
      <c r="JCT109" s="197"/>
      <c r="JCU109" s="197"/>
      <c r="JCV109" s="197"/>
      <c r="JCW109" s="197"/>
      <c r="JCX109" s="197"/>
      <c r="JCY109" s="197"/>
      <c r="JCZ109" s="197"/>
      <c r="JDA109" s="197"/>
      <c r="JDB109" s="197"/>
      <c r="JDC109" s="197"/>
      <c r="JDD109" s="197"/>
      <c r="JDE109" s="197"/>
      <c r="JDF109" s="197"/>
      <c r="JDG109" s="197"/>
      <c r="JDH109" s="197"/>
      <c r="JDI109" s="197"/>
      <c r="JDJ109" s="197"/>
      <c r="JDK109" s="197"/>
      <c r="JDL109" s="197"/>
      <c r="JDM109" s="197"/>
      <c r="JDN109" s="197"/>
      <c r="JDO109" s="197"/>
      <c r="JDP109" s="197"/>
      <c r="JDQ109" s="197"/>
      <c r="JDR109" s="197"/>
      <c r="JDS109" s="197"/>
      <c r="JDT109" s="197"/>
      <c r="JDU109" s="197"/>
      <c r="JDV109" s="197"/>
      <c r="JDW109" s="197"/>
      <c r="JDX109" s="197"/>
      <c r="JDY109" s="197"/>
      <c r="JDZ109" s="197"/>
      <c r="JEA109" s="197"/>
      <c r="JEB109" s="197"/>
      <c r="JEC109" s="197"/>
      <c r="JED109" s="197"/>
      <c r="JEE109" s="197"/>
      <c r="JEF109" s="197"/>
      <c r="JEG109" s="197"/>
      <c r="JEH109" s="197"/>
      <c r="JEI109" s="197"/>
      <c r="JEJ109" s="197"/>
      <c r="JEK109" s="197"/>
      <c r="JEL109" s="197"/>
      <c r="JEM109" s="197"/>
      <c r="JEN109" s="197"/>
      <c r="JEO109" s="197"/>
      <c r="JEP109" s="197"/>
      <c r="JEQ109" s="197"/>
      <c r="JER109" s="197"/>
      <c r="JES109" s="197"/>
      <c r="JET109" s="197"/>
      <c r="JEU109" s="197"/>
      <c r="JEV109" s="197"/>
      <c r="JEW109" s="197"/>
      <c r="JEX109" s="197"/>
      <c r="JEY109" s="197"/>
      <c r="JEZ109" s="197"/>
      <c r="JFA109" s="197"/>
      <c r="JFB109" s="197"/>
      <c r="JFC109" s="197"/>
      <c r="JFD109" s="197"/>
      <c r="JFE109" s="197"/>
      <c r="JFF109" s="197"/>
      <c r="JFG109" s="197"/>
      <c r="JFH109" s="197"/>
      <c r="JFI109" s="197"/>
      <c r="JFJ109" s="197"/>
      <c r="JFK109" s="197"/>
      <c r="JFL109" s="197"/>
      <c r="JFM109" s="197"/>
      <c r="JFN109" s="197"/>
      <c r="JFO109" s="197"/>
      <c r="JFP109" s="197"/>
      <c r="JFQ109" s="197"/>
      <c r="JFR109" s="197"/>
      <c r="JFS109" s="197"/>
      <c r="JFT109" s="197"/>
      <c r="JFU109" s="197"/>
      <c r="JFV109" s="197"/>
      <c r="JFW109" s="197"/>
      <c r="JFX109" s="197"/>
      <c r="JFY109" s="197"/>
      <c r="JFZ109" s="197"/>
      <c r="JGA109" s="197"/>
      <c r="JGB109" s="197"/>
      <c r="JGC109" s="197"/>
      <c r="JGD109" s="197"/>
      <c r="JGE109" s="197"/>
      <c r="JGF109" s="197"/>
      <c r="JGG109" s="197"/>
      <c r="JGH109" s="197"/>
      <c r="JGI109" s="197"/>
      <c r="JGJ109" s="197"/>
      <c r="JGK109" s="197"/>
      <c r="JGL109" s="197"/>
      <c r="JGM109" s="197"/>
      <c r="JGN109" s="197"/>
      <c r="JGO109" s="197"/>
      <c r="JGP109" s="197"/>
      <c r="JGQ109" s="197"/>
      <c r="JGR109" s="197"/>
      <c r="JGS109" s="197"/>
      <c r="JGT109" s="197"/>
      <c r="JGU109" s="197"/>
      <c r="JGV109" s="197"/>
      <c r="JGW109" s="197"/>
      <c r="JGX109" s="197"/>
      <c r="JGY109" s="197"/>
      <c r="JGZ109" s="197"/>
      <c r="JHA109" s="197"/>
      <c r="JHB109" s="197"/>
      <c r="JHC109" s="197"/>
      <c r="JHD109" s="197"/>
      <c r="JHE109" s="197"/>
      <c r="JHF109" s="197"/>
      <c r="JHG109" s="197"/>
      <c r="JHH109" s="197"/>
      <c r="JHI109" s="197"/>
      <c r="JHJ109" s="197"/>
      <c r="JHK109" s="197"/>
      <c r="JHL109" s="197"/>
      <c r="JHM109" s="197"/>
      <c r="JHN109" s="197"/>
      <c r="JHO109" s="197"/>
      <c r="JHP109" s="197"/>
      <c r="JHQ109" s="197"/>
      <c r="JHR109" s="197"/>
      <c r="JHS109" s="197"/>
      <c r="JHT109" s="197"/>
      <c r="JHU109" s="197"/>
      <c r="JHV109" s="197"/>
      <c r="JHW109" s="197"/>
      <c r="JHX109" s="197"/>
      <c r="JHY109" s="197"/>
      <c r="JHZ109" s="197"/>
      <c r="JIA109" s="197"/>
      <c r="JIB109" s="197"/>
      <c r="JIC109" s="197"/>
      <c r="JID109" s="197"/>
      <c r="JIE109" s="197"/>
      <c r="JIF109" s="197"/>
      <c r="JIG109" s="197"/>
      <c r="JIH109" s="197"/>
      <c r="JII109" s="197"/>
      <c r="JIJ109" s="197"/>
      <c r="JIK109" s="197"/>
      <c r="JIL109" s="197"/>
      <c r="JIM109" s="197"/>
      <c r="JIN109" s="197"/>
      <c r="JIO109" s="197"/>
      <c r="JIP109" s="197"/>
      <c r="JIQ109" s="197"/>
      <c r="JIR109" s="197"/>
      <c r="JIS109" s="197"/>
      <c r="JIT109" s="197"/>
      <c r="JIU109" s="197"/>
      <c r="JIV109" s="197"/>
      <c r="JIW109" s="197"/>
      <c r="JIX109" s="197"/>
      <c r="JIY109" s="197"/>
      <c r="JIZ109" s="197"/>
      <c r="JJA109" s="197"/>
      <c r="JJB109" s="197"/>
      <c r="JJC109" s="197"/>
      <c r="JJD109" s="197"/>
      <c r="JJE109" s="197"/>
      <c r="JJF109" s="197"/>
      <c r="JJG109" s="197"/>
      <c r="JJH109" s="197"/>
      <c r="JJI109" s="197"/>
      <c r="JJJ109" s="197"/>
      <c r="JJK109" s="197"/>
      <c r="JJL109" s="197"/>
      <c r="JJM109" s="197"/>
      <c r="JJN109" s="197"/>
      <c r="JJO109" s="197"/>
      <c r="JJP109" s="197"/>
      <c r="JJQ109" s="197"/>
      <c r="JJR109" s="197"/>
      <c r="JJS109" s="197"/>
      <c r="JJT109" s="197"/>
      <c r="JJU109" s="197"/>
      <c r="JJV109" s="197"/>
      <c r="JJW109" s="197"/>
      <c r="JJX109" s="197"/>
      <c r="JJY109" s="197"/>
      <c r="JJZ109" s="197"/>
      <c r="JKA109" s="197"/>
      <c r="JKB109" s="197"/>
      <c r="JKC109" s="197"/>
      <c r="JKD109" s="197"/>
      <c r="JKE109" s="197"/>
      <c r="JKF109" s="197"/>
      <c r="JKG109" s="197"/>
      <c r="JKH109" s="197"/>
      <c r="JKI109" s="197"/>
      <c r="JKJ109" s="197"/>
      <c r="JKK109" s="197"/>
      <c r="JKL109" s="197"/>
      <c r="JKM109" s="197"/>
      <c r="JKN109" s="197"/>
      <c r="JKO109" s="197"/>
      <c r="JKP109" s="197"/>
      <c r="JKQ109" s="197"/>
      <c r="JKR109" s="197"/>
      <c r="JKS109" s="197"/>
      <c r="JKT109" s="197"/>
      <c r="JKU109" s="197"/>
      <c r="JKV109" s="197"/>
      <c r="JKW109" s="197"/>
      <c r="JKX109" s="197"/>
      <c r="JKY109" s="197"/>
      <c r="JKZ109" s="197"/>
      <c r="JLA109" s="197"/>
      <c r="JLB109" s="197"/>
      <c r="JLC109" s="197"/>
      <c r="JLD109" s="197"/>
      <c r="JLE109" s="197"/>
      <c r="JLF109" s="197"/>
      <c r="JLG109" s="197"/>
      <c r="JLH109" s="197"/>
      <c r="JLI109" s="197"/>
      <c r="JLJ109" s="197"/>
      <c r="JLK109" s="197"/>
      <c r="JLL109" s="197"/>
      <c r="JLM109" s="197"/>
      <c r="JLN109" s="197"/>
      <c r="JLO109" s="197"/>
      <c r="JLP109" s="197"/>
      <c r="JLQ109" s="197"/>
      <c r="JLR109" s="197"/>
      <c r="JLS109" s="197"/>
      <c r="JLT109" s="197"/>
      <c r="JLU109" s="197"/>
      <c r="JLV109" s="197"/>
      <c r="JLW109" s="197"/>
      <c r="JLX109" s="197"/>
      <c r="JLY109" s="197"/>
      <c r="JLZ109" s="197"/>
      <c r="JMA109" s="197"/>
      <c r="JMB109" s="197"/>
      <c r="JMC109" s="197"/>
      <c r="JMD109" s="197"/>
      <c r="JME109" s="197"/>
      <c r="JMF109" s="197"/>
      <c r="JMG109" s="197"/>
      <c r="JMH109" s="197"/>
      <c r="JMI109" s="197"/>
      <c r="JMJ109" s="197"/>
      <c r="JMK109" s="197"/>
      <c r="JML109" s="197"/>
      <c r="JMM109" s="197"/>
      <c r="JMN109" s="197"/>
      <c r="JMO109" s="197"/>
      <c r="JMP109" s="197"/>
      <c r="JMQ109" s="197"/>
      <c r="JMR109" s="197"/>
      <c r="JMS109" s="197"/>
      <c r="JMT109" s="197"/>
      <c r="JMU109" s="197"/>
      <c r="JMV109" s="197"/>
      <c r="JMW109" s="197"/>
      <c r="JMX109" s="197"/>
      <c r="JMY109" s="197"/>
      <c r="JMZ109" s="197"/>
      <c r="JNA109" s="197"/>
      <c r="JNB109" s="197"/>
      <c r="JNC109" s="197"/>
      <c r="JND109" s="197"/>
      <c r="JNE109" s="197"/>
      <c r="JNF109" s="197"/>
      <c r="JNG109" s="197"/>
      <c r="JNH109" s="197"/>
      <c r="JNI109" s="197"/>
      <c r="JNJ109" s="197"/>
      <c r="JNK109" s="197"/>
      <c r="JNL109" s="197"/>
      <c r="JNM109" s="197"/>
      <c r="JNN109" s="197"/>
      <c r="JNO109" s="197"/>
      <c r="JNP109" s="197"/>
      <c r="JNQ109" s="197"/>
      <c r="JNR109" s="197"/>
      <c r="JNS109" s="197"/>
      <c r="JNT109" s="197"/>
      <c r="JNU109" s="197"/>
      <c r="JNV109" s="197"/>
      <c r="JNW109" s="197"/>
      <c r="JNX109" s="197"/>
      <c r="JNY109" s="197"/>
      <c r="JNZ109" s="197"/>
      <c r="JOA109" s="197"/>
      <c r="JOB109" s="197"/>
      <c r="JOC109" s="197"/>
      <c r="JOD109" s="197"/>
      <c r="JOE109" s="197"/>
      <c r="JOF109" s="197"/>
      <c r="JOG109" s="197"/>
      <c r="JOH109" s="197"/>
      <c r="JOI109" s="197"/>
      <c r="JOJ109" s="197"/>
      <c r="JOK109" s="197"/>
      <c r="JOL109" s="197"/>
      <c r="JOM109" s="197"/>
      <c r="JON109" s="197"/>
      <c r="JOO109" s="197"/>
      <c r="JOP109" s="197"/>
      <c r="JOQ109" s="197"/>
      <c r="JOR109" s="197"/>
      <c r="JOS109" s="197"/>
      <c r="JOT109" s="197"/>
      <c r="JOU109" s="197"/>
      <c r="JOV109" s="197"/>
      <c r="JOW109" s="197"/>
      <c r="JOX109" s="197"/>
      <c r="JOY109" s="197"/>
      <c r="JOZ109" s="197"/>
      <c r="JPA109" s="197"/>
      <c r="JPB109" s="197"/>
      <c r="JPC109" s="197"/>
      <c r="JPD109" s="197"/>
      <c r="JPE109" s="197"/>
      <c r="JPF109" s="197"/>
      <c r="JPG109" s="197"/>
      <c r="JPH109" s="197"/>
      <c r="JPI109" s="197"/>
      <c r="JPJ109" s="197"/>
      <c r="JPK109" s="197"/>
      <c r="JPL109" s="197"/>
      <c r="JPM109" s="197"/>
      <c r="JPN109" s="197"/>
      <c r="JPO109" s="197"/>
      <c r="JPP109" s="197"/>
      <c r="JPQ109" s="197"/>
      <c r="JPR109" s="197"/>
      <c r="JPS109" s="197"/>
      <c r="JPT109" s="197"/>
      <c r="JPU109" s="197"/>
      <c r="JPV109" s="197"/>
      <c r="JPW109" s="197"/>
      <c r="JPX109" s="197"/>
      <c r="JPY109" s="197"/>
      <c r="JPZ109" s="197"/>
      <c r="JQA109" s="197"/>
      <c r="JQB109" s="197"/>
      <c r="JQC109" s="197"/>
      <c r="JQD109" s="197"/>
      <c r="JQE109" s="197"/>
      <c r="JQF109" s="197"/>
      <c r="JQG109" s="197"/>
      <c r="JQH109" s="197"/>
      <c r="JQI109" s="197"/>
      <c r="JQJ109" s="197"/>
      <c r="JQK109" s="197"/>
      <c r="JQL109" s="197"/>
      <c r="JQM109" s="197"/>
      <c r="JQN109" s="197"/>
      <c r="JQO109" s="197"/>
      <c r="JQP109" s="197"/>
      <c r="JQQ109" s="197"/>
      <c r="JQR109" s="197"/>
      <c r="JQS109" s="197"/>
      <c r="JQT109" s="197"/>
      <c r="JQU109" s="197"/>
      <c r="JQV109" s="197"/>
      <c r="JQW109" s="197"/>
      <c r="JQX109" s="197"/>
      <c r="JQY109" s="197"/>
      <c r="JQZ109" s="197"/>
      <c r="JRA109" s="197"/>
      <c r="JRB109" s="197"/>
      <c r="JRC109" s="197"/>
      <c r="JRD109" s="197"/>
      <c r="JRE109" s="197"/>
      <c r="JRF109" s="197"/>
      <c r="JRG109" s="197"/>
      <c r="JRH109" s="197"/>
      <c r="JRI109" s="197"/>
      <c r="JRJ109" s="197"/>
      <c r="JRK109" s="197"/>
      <c r="JRL109" s="197"/>
      <c r="JRM109" s="197"/>
      <c r="JRN109" s="197"/>
      <c r="JRO109" s="197"/>
      <c r="JRP109" s="197"/>
      <c r="JRQ109" s="197"/>
      <c r="JRR109" s="197"/>
      <c r="JRS109" s="197"/>
      <c r="JRT109" s="197"/>
      <c r="JRU109" s="197"/>
      <c r="JRV109" s="197"/>
      <c r="JRW109" s="197"/>
      <c r="JRX109" s="197"/>
      <c r="JRY109" s="197"/>
      <c r="JRZ109" s="197"/>
      <c r="JSA109" s="197"/>
      <c r="JSB109" s="197"/>
      <c r="JSC109" s="197"/>
      <c r="JSD109" s="197"/>
      <c r="JSE109" s="197"/>
      <c r="JSF109" s="197"/>
      <c r="JSG109" s="197"/>
      <c r="JSH109" s="197"/>
      <c r="JSI109" s="197"/>
      <c r="JSJ109" s="197"/>
      <c r="JSK109" s="197"/>
      <c r="JSL109" s="197"/>
      <c r="JSM109" s="197"/>
      <c r="JSN109" s="197"/>
      <c r="JSO109" s="197"/>
      <c r="JSP109" s="197"/>
      <c r="JSQ109" s="197"/>
      <c r="JSR109" s="197"/>
      <c r="JSS109" s="197"/>
      <c r="JST109" s="197"/>
      <c r="JSU109" s="197"/>
      <c r="JSV109" s="197"/>
      <c r="JSW109" s="197"/>
      <c r="JSX109" s="197"/>
      <c r="JSY109" s="197"/>
      <c r="JSZ109" s="197"/>
      <c r="JTA109" s="197"/>
      <c r="JTB109" s="197"/>
      <c r="JTC109" s="197"/>
      <c r="JTD109" s="197"/>
      <c r="JTE109" s="197"/>
      <c r="JTF109" s="197"/>
      <c r="JTG109" s="197"/>
      <c r="JTH109" s="197"/>
      <c r="JTI109" s="197"/>
      <c r="JTJ109" s="197"/>
      <c r="JTK109" s="197"/>
      <c r="JTL109" s="197"/>
      <c r="JTM109" s="197"/>
      <c r="JTN109" s="197"/>
      <c r="JTO109" s="197"/>
      <c r="JTP109" s="197"/>
      <c r="JTQ109" s="197"/>
      <c r="JTR109" s="197"/>
      <c r="JTS109" s="197"/>
      <c r="JTT109" s="197"/>
      <c r="JTU109" s="197"/>
      <c r="JTV109" s="197"/>
      <c r="JTW109" s="197"/>
      <c r="JTX109" s="197"/>
      <c r="JTY109" s="197"/>
      <c r="JTZ109" s="197"/>
      <c r="JUA109" s="197"/>
      <c r="JUB109" s="197"/>
      <c r="JUC109" s="197"/>
      <c r="JUD109" s="197"/>
      <c r="JUE109" s="197"/>
      <c r="JUF109" s="197"/>
      <c r="JUG109" s="197"/>
      <c r="JUH109" s="197"/>
      <c r="JUI109" s="197"/>
      <c r="JUJ109" s="197"/>
      <c r="JUK109" s="197"/>
      <c r="JUL109" s="197"/>
      <c r="JUM109" s="197"/>
      <c r="JUN109" s="197"/>
      <c r="JUO109" s="197"/>
      <c r="JUP109" s="197"/>
      <c r="JUQ109" s="197"/>
      <c r="JUR109" s="197"/>
      <c r="JUS109" s="197"/>
      <c r="JUT109" s="197"/>
      <c r="JUU109" s="197"/>
      <c r="JUV109" s="197"/>
      <c r="JUW109" s="197"/>
      <c r="JUX109" s="197"/>
      <c r="JUY109" s="197"/>
      <c r="JUZ109" s="197"/>
      <c r="JVA109" s="197"/>
      <c r="JVB109" s="197"/>
      <c r="JVC109" s="197"/>
      <c r="JVD109" s="197"/>
      <c r="JVE109" s="197"/>
      <c r="JVF109" s="197"/>
      <c r="JVG109" s="197"/>
      <c r="JVH109" s="197"/>
      <c r="JVI109" s="197"/>
      <c r="JVJ109" s="197"/>
      <c r="JVK109" s="197"/>
      <c r="JVL109" s="197"/>
      <c r="JVM109" s="197"/>
      <c r="JVN109" s="197"/>
      <c r="JVO109" s="197"/>
      <c r="JVP109" s="197"/>
      <c r="JVQ109" s="197"/>
      <c r="JVR109" s="197"/>
      <c r="JVS109" s="197"/>
      <c r="JVT109" s="197"/>
      <c r="JVU109" s="197"/>
      <c r="JVV109" s="197"/>
      <c r="JVW109" s="197"/>
      <c r="JVX109" s="197"/>
      <c r="JVY109" s="197"/>
      <c r="JVZ109" s="197"/>
      <c r="JWA109" s="197"/>
      <c r="JWB109" s="197"/>
      <c r="JWC109" s="197"/>
      <c r="JWD109" s="197"/>
      <c r="JWE109" s="197"/>
      <c r="JWF109" s="197"/>
      <c r="JWG109" s="197"/>
      <c r="JWH109" s="197"/>
      <c r="JWI109" s="197"/>
      <c r="JWJ109" s="197"/>
      <c r="JWK109" s="197"/>
      <c r="JWL109" s="197"/>
      <c r="JWM109" s="197"/>
      <c r="JWN109" s="197"/>
      <c r="JWO109" s="197"/>
      <c r="JWP109" s="197"/>
      <c r="JWQ109" s="197"/>
      <c r="JWR109" s="197"/>
      <c r="JWS109" s="197"/>
      <c r="JWT109" s="197"/>
      <c r="JWU109" s="197"/>
      <c r="JWV109" s="197"/>
      <c r="JWW109" s="197"/>
      <c r="JWX109" s="197"/>
      <c r="JWY109" s="197"/>
      <c r="JWZ109" s="197"/>
      <c r="JXA109" s="197"/>
      <c r="JXB109" s="197"/>
      <c r="JXC109" s="197"/>
      <c r="JXD109" s="197"/>
      <c r="JXE109" s="197"/>
      <c r="JXF109" s="197"/>
      <c r="JXG109" s="197"/>
      <c r="JXH109" s="197"/>
      <c r="JXI109" s="197"/>
      <c r="JXJ109" s="197"/>
      <c r="JXK109" s="197"/>
      <c r="JXL109" s="197"/>
      <c r="JXM109" s="197"/>
      <c r="JXN109" s="197"/>
      <c r="JXO109" s="197"/>
      <c r="JXP109" s="197"/>
      <c r="JXQ109" s="197"/>
      <c r="JXR109" s="197"/>
      <c r="JXS109" s="197"/>
      <c r="JXT109" s="197"/>
      <c r="JXU109" s="197"/>
      <c r="JXV109" s="197"/>
      <c r="JXW109" s="197"/>
      <c r="JXX109" s="197"/>
      <c r="JXY109" s="197"/>
      <c r="JXZ109" s="197"/>
      <c r="JYA109" s="197"/>
      <c r="JYB109" s="197"/>
      <c r="JYC109" s="197"/>
      <c r="JYD109" s="197"/>
      <c r="JYE109" s="197"/>
      <c r="JYF109" s="197"/>
      <c r="JYG109" s="197"/>
      <c r="JYH109" s="197"/>
      <c r="JYI109" s="197"/>
      <c r="JYJ109" s="197"/>
      <c r="JYK109" s="197"/>
      <c r="JYL109" s="197"/>
      <c r="JYM109" s="197"/>
      <c r="JYN109" s="197"/>
      <c r="JYO109" s="197"/>
      <c r="JYP109" s="197"/>
      <c r="JYQ109" s="197"/>
      <c r="JYR109" s="197"/>
      <c r="JYS109" s="197"/>
      <c r="JYT109" s="197"/>
      <c r="JYU109" s="197"/>
      <c r="JYV109" s="197"/>
      <c r="JYW109" s="197"/>
      <c r="JYX109" s="197"/>
      <c r="JYY109" s="197"/>
      <c r="JYZ109" s="197"/>
      <c r="JZA109" s="197"/>
      <c r="JZB109" s="197"/>
      <c r="JZC109" s="197"/>
      <c r="JZD109" s="197"/>
      <c r="JZE109" s="197"/>
      <c r="JZF109" s="197"/>
      <c r="JZG109" s="197"/>
      <c r="JZH109" s="197"/>
      <c r="JZI109" s="197"/>
      <c r="JZJ109" s="197"/>
      <c r="JZK109" s="197"/>
      <c r="JZL109" s="197"/>
      <c r="JZM109" s="197"/>
      <c r="JZN109" s="197"/>
      <c r="JZO109" s="197"/>
      <c r="JZP109" s="197"/>
      <c r="JZQ109" s="197"/>
      <c r="JZR109" s="197"/>
      <c r="JZS109" s="197"/>
      <c r="JZT109" s="197"/>
      <c r="JZU109" s="197"/>
      <c r="JZV109" s="197"/>
      <c r="JZW109" s="197"/>
      <c r="JZX109" s="197"/>
      <c r="JZY109" s="197"/>
      <c r="JZZ109" s="197"/>
      <c r="KAA109" s="197"/>
      <c r="KAB109" s="197"/>
      <c r="KAC109" s="197"/>
      <c r="KAD109" s="197"/>
      <c r="KAE109" s="197"/>
      <c r="KAF109" s="197"/>
      <c r="KAG109" s="197"/>
      <c r="KAH109" s="197"/>
      <c r="KAI109" s="197"/>
      <c r="KAJ109" s="197"/>
      <c r="KAK109" s="197"/>
      <c r="KAL109" s="197"/>
      <c r="KAM109" s="197"/>
      <c r="KAN109" s="197"/>
      <c r="KAO109" s="197"/>
      <c r="KAP109" s="197"/>
      <c r="KAQ109" s="197"/>
      <c r="KAR109" s="197"/>
      <c r="KAS109" s="197"/>
      <c r="KAT109" s="197"/>
      <c r="KAU109" s="197"/>
      <c r="KAV109" s="197"/>
      <c r="KAW109" s="197"/>
      <c r="KAX109" s="197"/>
      <c r="KAY109" s="197"/>
      <c r="KAZ109" s="197"/>
      <c r="KBA109" s="197"/>
      <c r="KBB109" s="197"/>
      <c r="KBC109" s="197"/>
      <c r="KBD109" s="197"/>
      <c r="KBE109" s="197"/>
      <c r="KBF109" s="197"/>
      <c r="KBG109" s="197"/>
      <c r="KBH109" s="197"/>
      <c r="KBI109" s="197"/>
      <c r="KBJ109" s="197"/>
      <c r="KBK109" s="197"/>
      <c r="KBL109" s="197"/>
      <c r="KBM109" s="197"/>
      <c r="KBN109" s="197"/>
      <c r="KBO109" s="197"/>
      <c r="KBP109" s="197"/>
      <c r="KBQ109" s="197"/>
      <c r="KBR109" s="197"/>
      <c r="KBS109" s="197"/>
      <c r="KBT109" s="197"/>
      <c r="KBU109" s="197"/>
      <c r="KBV109" s="197"/>
      <c r="KBW109" s="197"/>
      <c r="KBX109" s="197"/>
      <c r="KBY109" s="197"/>
      <c r="KBZ109" s="197"/>
      <c r="KCA109" s="197"/>
      <c r="KCB109" s="197"/>
      <c r="KCC109" s="197"/>
      <c r="KCD109" s="197"/>
      <c r="KCE109" s="197"/>
      <c r="KCF109" s="197"/>
      <c r="KCG109" s="197"/>
      <c r="KCH109" s="197"/>
      <c r="KCI109" s="197"/>
      <c r="KCJ109" s="197"/>
      <c r="KCK109" s="197"/>
      <c r="KCL109" s="197"/>
      <c r="KCM109" s="197"/>
      <c r="KCN109" s="197"/>
      <c r="KCO109" s="197"/>
      <c r="KCP109" s="197"/>
      <c r="KCQ109" s="197"/>
      <c r="KCR109" s="197"/>
      <c r="KCS109" s="197"/>
      <c r="KCT109" s="197"/>
      <c r="KCU109" s="197"/>
      <c r="KCV109" s="197"/>
      <c r="KCW109" s="197"/>
      <c r="KCX109" s="197"/>
      <c r="KCY109" s="197"/>
      <c r="KCZ109" s="197"/>
      <c r="KDA109" s="197"/>
      <c r="KDB109" s="197"/>
      <c r="KDC109" s="197"/>
      <c r="KDD109" s="197"/>
      <c r="KDE109" s="197"/>
      <c r="KDF109" s="197"/>
      <c r="KDG109" s="197"/>
      <c r="KDH109" s="197"/>
      <c r="KDI109" s="197"/>
      <c r="KDJ109" s="197"/>
      <c r="KDK109" s="197"/>
      <c r="KDL109" s="197"/>
      <c r="KDM109" s="197"/>
      <c r="KDN109" s="197"/>
      <c r="KDO109" s="197"/>
      <c r="KDP109" s="197"/>
      <c r="KDQ109" s="197"/>
      <c r="KDR109" s="197"/>
      <c r="KDS109" s="197"/>
      <c r="KDT109" s="197"/>
      <c r="KDU109" s="197"/>
      <c r="KDV109" s="197"/>
      <c r="KDW109" s="197"/>
      <c r="KDX109" s="197"/>
      <c r="KDY109" s="197"/>
      <c r="KDZ109" s="197"/>
      <c r="KEA109" s="197"/>
      <c r="KEB109" s="197"/>
      <c r="KEC109" s="197"/>
      <c r="KED109" s="197"/>
      <c r="KEE109" s="197"/>
      <c r="KEF109" s="197"/>
      <c r="KEG109" s="197"/>
      <c r="KEH109" s="197"/>
      <c r="KEI109" s="197"/>
      <c r="KEJ109" s="197"/>
      <c r="KEK109" s="197"/>
      <c r="KEL109" s="197"/>
      <c r="KEM109" s="197"/>
      <c r="KEN109" s="197"/>
      <c r="KEO109" s="197"/>
      <c r="KEP109" s="197"/>
      <c r="KEQ109" s="197"/>
      <c r="KER109" s="197"/>
      <c r="KES109" s="197"/>
      <c r="KET109" s="197"/>
      <c r="KEU109" s="197"/>
      <c r="KEV109" s="197"/>
      <c r="KEW109" s="197"/>
      <c r="KEX109" s="197"/>
      <c r="KEY109" s="197"/>
      <c r="KEZ109" s="197"/>
      <c r="KFA109" s="197"/>
      <c r="KFB109" s="197"/>
      <c r="KFC109" s="197"/>
      <c r="KFD109" s="197"/>
      <c r="KFE109" s="197"/>
      <c r="KFF109" s="197"/>
      <c r="KFG109" s="197"/>
      <c r="KFH109" s="197"/>
      <c r="KFI109" s="197"/>
      <c r="KFJ109" s="197"/>
      <c r="KFK109" s="197"/>
      <c r="KFL109" s="197"/>
      <c r="KFM109" s="197"/>
      <c r="KFN109" s="197"/>
      <c r="KFO109" s="197"/>
      <c r="KFP109" s="197"/>
      <c r="KFQ109" s="197"/>
      <c r="KFR109" s="197"/>
      <c r="KFS109" s="197"/>
      <c r="KFT109" s="197"/>
      <c r="KFU109" s="197"/>
      <c r="KFV109" s="197"/>
      <c r="KFW109" s="197"/>
      <c r="KFX109" s="197"/>
      <c r="KFY109" s="197"/>
      <c r="KFZ109" s="197"/>
      <c r="KGA109" s="197"/>
      <c r="KGB109" s="197"/>
      <c r="KGC109" s="197"/>
      <c r="KGD109" s="197"/>
      <c r="KGE109" s="197"/>
      <c r="KGF109" s="197"/>
      <c r="KGG109" s="197"/>
      <c r="KGH109" s="197"/>
      <c r="KGI109" s="197"/>
      <c r="KGJ109" s="197"/>
      <c r="KGK109" s="197"/>
      <c r="KGL109" s="197"/>
      <c r="KGM109" s="197"/>
      <c r="KGN109" s="197"/>
      <c r="KGO109" s="197"/>
      <c r="KGP109" s="197"/>
      <c r="KGQ109" s="197"/>
      <c r="KGR109" s="197"/>
      <c r="KGS109" s="197"/>
      <c r="KGT109" s="197"/>
      <c r="KGU109" s="197"/>
      <c r="KGV109" s="197"/>
      <c r="KGW109" s="197"/>
      <c r="KGX109" s="197"/>
      <c r="KGY109" s="197"/>
      <c r="KGZ109" s="197"/>
      <c r="KHA109" s="197"/>
      <c r="KHB109" s="197"/>
      <c r="KHC109" s="197"/>
      <c r="KHD109" s="197"/>
      <c r="KHE109" s="197"/>
      <c r="KHF109" s="197"/>
      <c r="KHG109" s="197"/>
      <c r="KHH109" s="197"/>
      <c r="KHI109" s="197"/>
      <c r="KHJ109" s="197"/>
      <c r="KHK109" s="197"/>
      <c r="KHL109" s="197"/>
      <c r="KHM109" s="197"/>
      <c r="KHN109" s="197"/>
      <c r="KHO109" s="197"/>
      <c r="KHP109" s="197"/>
      <c r="KHQ109" s="197"/>
      <c r="KHR109" s="197"/>
      <c r="KHS109" s="197"/>
      <c r="KHT109" s="197"/>
      <c r="KHU109" s="197"/>
      <c r="KHV109" s="197"/>
      <c r="KHW109" s="197"/>
      <c r="KHX109" s="197"/>
      <c r="KHY109" s="197"/>
      <c r="KHZ109" s="197"/>
      <c r="KIA109" s="197"/>
      <c r="KIB109" s="197"/>
      <c r="KIC109" s="197"/>
      <c r="KID109" s="197"/>
      <c r="KIE109" s="197"/>
      <c r="KIF109" s="197"/>
      <c r="KIG109" s="197"/>
      <c r="KIH109" s="197"/>
      <c r="KII109" s="197"/>
      <c r="KIJ109" s="197"/>
      <c r="KIK109" s="197"/>
      <c r="KIL109" s="197"/>
      <c r="KIM109" s="197"/>
      <c r="KIN109" s="197"/>
      <c r="KIO109" s="197"/>
      <c r="KIP109" s="197"/>
      <c r="KIQ109" s="197"/>
      <c r="KIR109" s="197"/>
      <c r="KIS109" s="197"/>
      <c r="KIT109" s="197"/>
      <c r="KIU109" s="197"/>
      <c r="KIV109" s="197"/>
      <c r="KIW109" s="197"/>
      <c r="KIX109" s="197"/>
      <c r="KIY109" s="197"/>
      <c r="KIZ109" s="197"/>
      <c r="KJA109" s="197"/>
      <c r="KJB109" s="197"/>
      <c r="KJC109" s="197"/>
      <c r="KJD109" s="197"/>
      <c r="KJE109" s="197"/>
      <c r="KJF109" s="197"/>
      <c r="KJG109" s="197"/>
      <c r="KJH109" s="197"/>
      <c r="KJI109" s="197"/>
      <c r="KJJ109" s="197"/>
      <c r="KJK109" s="197"/>
      <c r="KJL109" s="197"/>
      <c r="KJM109" s="197"/>
      <c r="KJN109" s="197"/>
      <c r="KJO109" s="197"/>
      <c r="KJP109" s="197"/>
      <c r="KJQ109" s="197"/>
      <c r="KJR109" s="197"/>
      <c r="KJS109" s="197"/>
      <c r="KJT109" s="197"/>
      <c r="KJU109" s="197"/>
      <c r="KJV109" s="197"/>
      <c r="KJW109" s="197"/>
      <c r="KJX109" s="197"/>
      <c r="KJY109" s="197"/>
      <c r="KJZ109" s="197"/>
      <c r="KKA109" s="197"/>
      <c r="KKB109" s="197"/>
      <c r="KKC109" s="197"/>
      <c r="KKD109" s="197"/>
      <c r="KKE109" s="197"/>
      <c r="KKF109" s="197"/>
      <c r="KKG109" s="197"/>
      <c r="KKH109" s="197"/>
      <c r="KKI109" s="197"/>
      <c r="KKJ109" s="197"/>
      <c r="KKK109" s="197"/>
      <c r="KKL109" s="197"/>
      <c r="KKM109" s="197"/>
      <c r="KKN109" s="197"/>
      <c r="KKO109" s="197"/>
      <c r="KKP109" s="197"/>
      <c r="KKQ109" s="197"/>
      <c r="KKR109" s="197"/>
      <c r="KKS109" s="197"/>
      <c r="KKT109" s="197"/>
      <c r="KKU109" s="197"/>
      <c r="KKV109" s="197"/>
      <c r="KKW109" s="197"/>
      <c r="KKX109" s="197"/>
      <c r="KKY109" s="197"/>
      <c r="KKZ109" s="197"/>
      <c r="KLA109" s="197"/>
      <c r="KLB109" s="197"/>
      <c r="KLC109" s="197"/>
      <c r="KLD109" s="197"/>
      <c r="KLE109" s="197"/>
      <c r="KLF109" s="197"/>
      <c r="KLG109" s="197"/>
      <c r="KLH109" s="197"/>
      <c r="KLI109" s="197"/>
      <c r="KLJ109" s="197"/>
      <c r="KLK109" s="197"/>
      <c r="KLL109" s="197"/>
      <c r="KLM109" s="197"/>
      <c r="KLN109" s="197"/>
      <c r="KLO109" s="197"/>
      <c r="KLP109" s="197"/>
      <c r="KLQ109" s="197"/>
      <c r="KLR109" s="197"/>
      <c r="KLS109" s="197"/>
      <c r="KLT109" s="197"/>
      <c r="KLU109" s="197"/>
      <c r="KLV109" s="197"/>
      <c r="KLW109" s="197"/>
      <c r="KLX109" s="197"/>
      <c r="KLY109" s="197"/>
      <c r="KLZ109" s="197"/>
      <c r="KMA109" s="197"/>
      <c r="KMB109" s="197"/>
      <c r="KMC109" s="197"/>
      <c r="KMD109" s="197"/>
      <c r="KME109" s="197"/>
      <c r="KMF109" s="197"/>
      <c r="KMG109" s="197"/>
      <c r="KMH109" s="197"/>
      <c r="KMI109" s="197"/>
      <c r="KMJ109" s="197"/>
      <c r="KMK109" s="197"/>
      <c r="KML109" s="197"/>
      <c r="KMM109" s="197"/>
      <c r="KMN109" s="197"/>
      <c r="KMO109" s="197"/>
      <c r="KMP109" s="197"/>
      <c r="KMQ109" s="197"/>
      <c r="KMR109" s="197"/>
      <c r="KMS109" s="197"/>
      <c r="KMT109" s="197"/>
      <c r="KMU109" s="197"/>
      <c r="KMV109" s="197"/>
      <c r="KMW109" s="197"/>
      <c r="KMX109" s="197"/>
      <c r="KMY109" s="197"/>
      <c r="KMZ109" s="197"/>
      <c r="KNA109" s="197"/>
      <c r="KNB109" s="197"/>
      <c r="KNC109" s="197"/>
      <c r="KND109" s="197"/>
      <c r="KNE109" s="197"/>
      <c r="KNF109" s="197"/>
      <c r="KNG109" s="197"/>
      <c r="KNH109" s="197"/>
      <c r="KNI109" s="197"/>
      <c r="KNJ109" s="197"/>
      <c r="KNK109" s="197"/>
      <c r="KNL109" s="197"/>
      <c r="KNM109" s="197"/>
      <c r="KNN109" s="197"/>
      <c r="KNO109" s="197"/>
      <c r="KNP109" s="197"/>
      <c r="KNQ109" s="197"/>
      <c r="KNR109" s="197"/>
      <c r="KNS109" s="197"/>
      <c r="KNT109" s="197"/>
      <c r="KNU109" s="197"/>
      <c r="KNV109" s="197"/>
      <c r="KNW109" s="197"/>
      <c r="KNX109" s="197"/>
      <c r="KNY109" s="197"/>
      <c r="KNZ109" s="197"/>
      <c r="KOA109" s="197"/>
      <c r="KOB109" s="197"/>
      <c r="KOC109" s="197"/>
      <c r="KOD109" s="197"/>
      <c r="KOE109" s="197"/>
      <c r="KOF109" s="197"/>
      <c r="KOG109" s="197"/>
      <c r="KOH109" s="197"/>
      <c r="KOI109" s="197"/>
      <c r="KOJ109" s="197"/>
      <c r="KOK109" s="197"/>
      <c r="KOL109" s="197"/>
      <c r="KOM109" s="197"/>
      <c r="KON109" s="197"/>
      <c r="KOO109" s="197"/>
      <c r="KOP109" s="197"/>
      <c r="KOQ109" s="197"/>
      <c r="KOR109" s="197"/>
      <c r="KOS109" s="197"/>
      <c r="KOT109" s="197"/>
      <c r="KOU109" s="197"/>
      <c r="KOV109" s="197"/>
      <c r="KOW109" s="197"/>
      <c r="KOX109" s="197"/>
      <c r="KOY109" s="197"/>
      <c r="KOZ109" s="197"/>
      <c r="KPA109" s="197"/>
      <c r="KPB109" s="197"/>
      <c r="KPC109" s="197"/>
      <c r="KPD109" s="197"/>
      <c r="KPE109" s="197"/>
      <c r="KPF109" s="197"/>
      <c r="KPG109" s="197"/>
      <c r="KPH109" s="197"/>
      <c r="KPI109" s="197"/>
      <c r="KPJ109" s="197"/>
      <c r="KPK109" s="197"/>
      <c r="KPL109" s="197"/>
      <c r="KPM109" s="197"/>
      <c r="KPN109" s="197"/>
      <c r="KPO109" s="197"/>
      <c r="KPP109" s="197"/>
      <c r="KPQ109" s="197"/>
      <c r="KPR109" s="197"/>
      <c r="KPS109" s="197"/>
      <c r="KPT109" s="197"/>
      <c r="KPU109" s="197"/>
      <c r="KPV109" s="197"/>
      <c r="KPW109" s="197"/>
      <c r="KPX109" s="197"/>
      <c r="KPY109" s="197"/>
      <c r="KPZ109" s="197"/>
      <c r="KQA109" s="197"/>
      <c r="KQB109" s="197"/>
      <c r="KQC109" s="197"/>
      <c r="KQD109" s="197"/>
      <c r="KQE109" s="197"/>
      <c r="KQF109" s="197"/>
      <c r="KQG109" s="197"/>
      <c r="KQH109" s="197"/>
      <c r="KQI109" s="197"/>
      <c r="KQJ109" s="197"/>
      <c r="KQK109" s="197"/>
      <c r="KQL109" s="197"/>
      <c r="KQM109" s="197"/>
      <c r="KQN109" s="197"/>
      <c r="KQO109" s="197"/>
      <c r="KQP109" s="197"/>
      <c r="KQQ109" s="197"/>
      <c r="KQR109" s="197"/>
      <c r="KQS109" s="197"/>
      <c r="KQT109" s="197"/>
      <c r="KQU109" s="197"/>
      <c r="KQV109" s="197"/>
      <c r="KQW109" s="197"/>
      <c r="KQX109" s="197"/>
      <c r="KQY109" s="197"/>
      <c r="KQZ109" s="197"/>
      <c r="KRA109" s="197"/>
      <c r="KRB109" s="197"/>
      <c r="KRC109" s="197"/>
      <c r="KRD109" s="197"/>
      <c r="KRE109" s="197"/>
      <c r="KRF109" s="197"/>
      <c r="KRG109" s="197"/>
      <c r="KRH109" s="197"/>
      <c r="KRI109" s="197"/>
      <c r="KRJ109" s="197"/>
      <c r="KRK109" s="197"/>
      <c r="KRL109" s="197"/>
      <c r="KRM109" s="197"/>
      <c r="KRN109" s="197"/>
      <c r="KRO109" s="197"/>
      <c r="KRP109" s="197"/>
      <c r="KRQ109" s="197"/>
      <c r="KRR109" s="197"/>
      <c r="KRS109" s="197"/>
      <c r="KRT109" s="197"/>
      <c r="KRU109" s="197"/>
      <c r="KRV109" s="197"/>
      <c r="KRW109" s="197"/>
      <c r="KRX109" s="197"/>
      <c r="KRY109" s="197"/>
      <c r="KRZ109" s="197"/>
      <c r="KSA109" s="197"/>
      <c r="KSB109" s="197"/>
      <c r="KSC109" s="197"/>
      <c r="KSD109" s="197"/>
      <c r="KSE109" s="197"/>
      <c r="KSF109" s="197"/>
      <c r="KSG109" s="197"/>
      <c r="KSH109" s="197"/>
      <c r="KSI109" s="197"/>
      <c r="KSJ109" s="197"/>
      <c r="KSK109" s="197"/>
      <c r="KSL109" s="197"/>
      <c r="KSM109" s="197"/>
      <c r="KSN109" s="197"/>
      <c r="KSO109" s="197"/>
      <c r="KSP109" s="197"/>
      <c r="KSQ109" s="197"/>
      <c r="KSR109" s="197"/>
      <c r="KSS109" s="197"/>
      <c r="KST109" s="197"/>
      <c r="KSU109" s="197"/>
      <c r="KSV109" s="197"/>
      <c r="KSW109" s="197"/>
      <c r="KSX109" s="197"/>
      <c r="KSY109" s="197"/>
      <c r="KSZ109" s="197"/>
      <c r="KTA109" s="197"/>
      <c r="KTB109" s="197"/>
      <c r="KTC109" s="197"/>
      <c r="KTD109" s="197"/>
      <c r="KTE109" s="197"/>
      <c r="KTF109" s="197"/>
      <c r="KTG109" s="197"/>
      <c r="KTH109" s="197"/>
      <c r="KTI109" s="197"/>
      <c r="KTJ109" s="197"/>
      <c r="KTK109" s="197"/>
      <c r="KTL109" s="197"/>
      <c r="KTM109" s="197"/>
      <c r="KTN109" s="197"/>
      <c r="KTO109" s="197"/>
      <c r="KTP109" s="197"/>
      <c r="KTQ109" s="197"/>
      <c r="KTR109" s="197"/>
      <c r="KTS109" s="197"/>
      <c r="KTT109" s="197"/>
      <c r="KTU109" s="197"/>
      <c r="KTV109" s="197"/>
      <c r="KTW109" s="197"/>
      <c r="KTX109" s="197"/>
      <c r="KTY109" s="197"/>
      <c r="KTZ109" s="197"/>
      <c r="KUA109" s="197"/>
      <c r="KUB109" s="197"/>
      <c r="KUC109" s="197"/>
      <c r="KUD109" s="197"/>
      <c r="KUE109" s="197"/>
      <c r="KUF109" s="197"/>
      <c r="KUG109" s="197"/>
      <c r="KUH109" s="197"/>
      <c r="KUI109" s="197"/>
      <c r="KUJ109" s="197"/>
      <c r="KUK109" s="197"/>
      <c r="KUL109" s="197"/>
      <c r="KUM109" s="197"/>
      <c r="KUN109" s="197"/>
      <c r="KUO109" s="197"/>
      <c r="KUP109" s="197"/>
      <c r="KUQ109" s="197"/>
      <c r="KUR109" s="197"/>
      <c r="KUS109" s="197"/>
      <c r="KUT109" s="197"/>
      <c r="KUU109" s="197"/>
      <c r="KUV109" s="197"/>
      <c r="KUW109" s="197"/>
      <c r="KUX109" s="197"/>
      <c r="KUY109" s="197"/>
      <c r="KUZ109" s="197"/>
      <c r="KVA109" s="197"/>
      <c r="KVB109" s="197"/>
      <c r="KVC109" s="197"/>
      <c r="KVD109" s="197"/>
      <c r="KVE109" s="197"/>
      <c r="KVF109" s="197"/>
      <c r="KVG109" s="197"/>
      <c r="KVH109" s="197"/>
      <c r="KVI109" s="197"/>
      <c r="KVJ109" s="197"/>
      <c r="KVK109" s="197"/>
      <c r="KVL109" s="197"/>
      <c r="KVM109" s="197"/>
      <c r="KVN109" s="197"/>
      <c r="KVO109" s="197"/>
      <c r="KVP109" s="197"/>
      <c r="KVQ109" s="197"/>
      <c r="KVR109" s="197"/>
      <c r="KVS109" s="197"/>
      <c r="KVT109" s="197"/>
      <c r="KVU109" s="197"/>
      <c r="KVV109" s="197"/>
      <c r="KVW109" s="197"/>
      <c r="KVX109" s="197"/>
      <c r="KVY109" s="197"/>
      <c r="KVZ109" s="197"/>
      <c r="KWA109" s="197"/>
      <c r="KWB109" s="197"/>
      <c r="KWC109" s="197"/>
      <c r="KWD109" s="197"/>
      <c r="KWE109" s="197"/>
      <c r="KWF109" s="197"/>
      <c r="KWG109" s="197"/>
      <c r="KWH109" s="197"/>
      <c r="KWI109" s="197"/>
      <c r="KWJ109" s="197"/>
      <c r="KWK109" s="197"/>
      <c r="KWL109" s="197"/>
      <c r="KWM109" s="197"/>
      <c r="KWN109" s="197"/>
      <c r="KWO109" s="197"/>
      <c r="KWP109" s="197"/>
      <c r="KWQ109" s="197"/>
      <c r="KWR109" s="197"/>
      <c r="KWS109" s="197"/>
      <c r="KWT109" s="197"/>
      <c r="KWU109" s="197"/>
      <c r="KWV109" s="197"/>
      <c r="KWW109" s="197"/>
      <c r="KWX109" s="197"/>
      <c r="KWY109" s="197"/>
      <c r="KWZ109" s="197"/>
      <c r="KXA109" s="197"/>
      <c r="KXB109" s="197"/>
      <c r="KXC109" s="197"/>
      <c r="KXD109" s="197"/>
      <c r="KXE109" s="197"/>
      <c r="KXF109" s="197"/>
      <c r="KXG109" s="197"/>
      <c r="KXH109" s="197"/>
      <c r="KXI109" s="197"/>
      <c r="KXJ109" s="197"/>
      <c r="KXK109" s="197"/>
      <c r="KXL109" s="197"/>
      <c r="KXM109" s="197"/>
      <c r="KXN109" s="197"/>
      <c r="KXO109" s="197"/>
      <c r="KXP109" s="197"/>
      <c r="KXQ109" s="197"/>
      <c r="KXR109" s="197"/>
      <c r="KXS109" s="197"/>
      <c r="KXT109" s="197"/>
      <c r="KXU109" s="197"/>
      <c r="KXV109" s="197"/>
      <c r="KXW109" s="197"/>
      <c r="KXX109" s="197"/>
      <c r="KXY109" s="197"/>
      <c r="KXZ109" s="197"/>
      <c r="KYA109" s="197"/>
      <c r="KYB109" s="197"/>
      <c r="KYC109" s="197"/>
      <c r="KYD109" s="197"/>
      <c r="KYE109" s="197"/>
      <c r="KYF109" s="197"/>
      <c r="KYG109" s="197"/>
      <c r="KYH109" s="197"/>
      <c r="KYI109" s="197"/>
      <c r="KYJ109" s="197"/>
      <c r="KYK109" s="197"/>
      <c r="KYL109" s="197"/>
      <c r="KYM109" s="197"/>
      <c r="KYN109" s="197"/>
      <c r="KYO109" s="197"/>
      <c r="KYP109" s="197"/>
      <c r="KYQ109" s="197"/>
      <c r="KYR109" s="197"/>
      <c r="KYS109" s="197"/>
      <c r="KYT109" s="197"/>
      <c r="KYU109" s="197"/>
      <c r="KYV109" s="197"/>
      <c r="KYW109" s="197"/>
      <c r="KYX109" s="197"/>
      <c r="KYY109" s="197"/>
      <c r="KYZ109" s="197"/>
      <c r="KZA109" s="197"/>
      <c r="KZB109" s="197"/>
      <c r="KZC109" s="197"/>
      <c r="KZD109" s="197"/>
      <c r="KZE109" s="197"/>
      <c r="KZF109" s="197"/>
      <c r="KZG109" s="197"/>
      <c r="KZH109" s="197"/>
      <c r="KZI109" s="197"/>
      <c r="KZJ109" s="197"/>
      <c r="KZK109" s="197"/>
      <c r="KZL109" s="197"/>
      <c r="KZM109" s="197"/>
      <c r="KZN109" s="197"/>
      <c r="KZO109" s="197"/>
      <c r="KZP109" s="197"/>
      <c r="KZQ109" s="197"/>
      <c r="KZR109" s="197"/>
      <c r="KZS109" s="197"/>
      <c r="KZT109" s="197"/>
      <c r="KZU109" s="197"/>
      <c r="KZV109" s="197"/>
      <c r="KZW109" s="197"/>
      <c r="KZX109" s="197"/>
      <c r="KZY109" s="197"/>
      <c r="KZZ109" s="197"/>
      <c r="LAA109" s="197"/>
      <c r="LAB109" s="197"/>
      <c r="LAC109" s="197"/>
      <c r="LAD109" s="197"/>
      <c r="LAE109" s="197"/>
      <c r="LAF109" s="197"/>
      <c r="LAG109" s="197"/>
      <c r="LAH109" s="197"/>
      <c r="LAI109" s="197"/>
      <c r="LAJ109" s="197"/>
      <c r="LAK109" s="197"/>
      <c r="LAL109" s="197"/>
      <c r="LAM109" s="197"/>
      <c r="LAN109" s="197"/>
      <c r="LAO109" s="197"/>
      <c r="LAP109" s="197"/>
      <c r="LAQ109" s="197"/>
      <c r="LAR109" s="197"/>
      <c r="LAS109" s="197"/>
      <c r="LAT109" s="197"/>
      <c r="LAU109" s="197"/>
      <c r="LAV109" s="197"/>
      <c r="LAW109" s="197"/>
      <c r="LAX109" s="197"/>
      <c r="LAY109" s="197"/>
      <c r="LAZ109" s="197"/>
      <c r="LBA109" s="197"/>
      <c r="LBB109" s="197"/>
      <c r="LBC109" s="197"/>
      <c r="LBD109" s="197"/>
      <c r="LBE109" s="197"/>
      <c r="LBF109" s="197"/>
      <c r="LBG109" s="197"/>
      <c r="LBH109" s="197"/>
      <c r="LBI109" s="197"/>
      <c r="LBJ109" s="197"/>
      <c r="LBK109" s="197"/>
      <c r="LBL109" s="197"/>
      <c r="LBM109" s="197"/>
      <c r="LBN109" s="197"/>
      <c r="LBO109" s="197"/>
      <c r="LBP109" s="197"/>
      <c r="LBQ109" s="197"/>
      <c r="LBR109" s="197"/>
      <c r="LBS109" s="197"/>
      <c r="LBT109" s="197"/>
      <c r="LBU109" s="197"/>
      <c r="LBV109" s="197"/>
      <c r="LBW109" s="197"/>
      <c r="LBX109" s="197"/>
      <c r="LBY109" s="197"/>
      <c r="LBZ109" s="197"/>
      <c r="LCA109" s="197"/>
      <c r="LCB109" s="197"/>
      <c r="LCC109" s="197"/>
      <c r="LCD109" s="197"/>
      <c r="LCE109" s="197"/>
      <c r="LCF109" s="197"/>
      <c r="LCG109" s="197"/>
      <c r="LCH109" s="197"/>
      <c r="LCI109" s="197"/>
      <c r="LCJ109" s="197"/>
      <c r="LCK109" s="197"/>
      <c r="LCL109" s="197"/>
      <c r="LCM109" s="197"/>
      <c r="LCN109" s="197"/>
      <c r="LCO109" s="197"/>
      <c r="LCP109" s="197"/>
      <c r="LCQ109" s="197"/>
      <c r="LCR109" s="197"/>
      <c r="LCS109" s="197"/>
      <c r="LCT109" s="197"/>
      <c r="LCU109" s="197"/>
      <c r="LCV109" s="197"/>
      <c r="LCW109" s="197"/>
      <c r="LCX109" s="197"/>
      <c r="LCY109" s="197"/>
      <c r="LCZ109" s="197"/>
      <c r="LDA109" s="197"/>
      <c r="LDB109" s="197"/>
      <c r="LDC109" s="197"/>
      <c r="LDD109" s="197"/>
      <c r="LDE109" s="197"/>
      <c r="LDF109" s="197"/>
      <c r="LDG109" s="197"/>
      <c r="LDH109" s="197"/>
      <c r="LDI109" s="197"/>
      <c r="LDJ109" s="197"/>
      <c r="LDK109" s="197"/>
      <c r="LDL109" s="197"/>
      <c r="LDM109" s="197"/>
      <c r="LDN109" s="197"/>
      <c r="LDO109" s="197"/>
      <c r="LDP109" s="197"/>
      <c r="LDQ109" s="197"/>
      <c r="LDR109" s="197"/>
      <c r="LDS109" s="197"/>
      <c r="LDT109" s="197"/>
      <c r="LDU109" s="197"/>
      <c r="LDV109" s="197"/>
      <c r="LDW109" s="197"/>
      <c r="LDX109" s="197"/>
      <c r="LDY109" s="197"/>
      <c r="LDZ109" s="197"/>
      <c r="LEA109" s="197"/>
      <c r="LEB109" s="197"/>
      <c r="LEC109" s="197"/>
      <c r="LED109" s="197"/>
      <c r="LEE109" s="197"/>
      <c r="LEF109" s="197"/>
      <c r="LEG109" s="197"/>
      <c r="LEH109" s="197"/>
      <c r="LEI109" s="197"/>
      <c r="LEJ109" s="197"/>
      <c r="LEK109" s="197"/>
      <c r="LEL109" s="197"/>
      <c r="LEM109" s="197"/>
      <c r="LEN109" s="197"/>
      <c r="LEO109" s="197"/>
      <c r="LEP109" s="197"/>
      <c r="LEQ109" s="197"/>
      <c r="LER109" s="197"/>
      <c r="LES109" s="197"/>
      <c r="LET109" s="197"/>
      <c r="LEU109" s="197"/>
      <c r="LEV109" s="197"/>
      <c r="LEW109" s="197"/>
      <c r="LEX109" s="197"/>
      <c r="LEY109" s="197"/>
      <c r="LEZ109" s="197"/>
      <c r="LFA109" s="197"/>
      <c r="LFB109" s="197"/>
      <c r="LFC109" s="197"/>
      <c r="LFD109" s="197"/>
      <c r="LFE109" s="197"/>
      <c r="LFF109" s="197"/>
      <c r="LFG109" s="197"/>
      <c r="LFH109" s="197"/>
      <c r="LFI109" s="197"/>
      <c r="LFJ109" s="197"/>
      <c r="LFK109" s="197"/>
      <c r="LFL109" s="197"/>
      <c r="LFM109" s="197"/>
      <c r="LFN109" s="197"/>
      <c r="LFO109" s="197"/>
      <c r="LFP109" s="197"/>
      <c r="LFQ109" s="197"/>
      <c r="LFR109" s="197"/>
      <c r="LFS109" s="197"/>
      <c r="LFT109" s="197"/>
      <c r="LFU109" s="197"/>
      <c r="LFV109" s="197"/>
      <c r="LFW109" s="197"/>
      <c r="LFX109" s="197"/>
      <c r="LFY109" s="197"/>
      <c r="LFZ109" s="197"/>
      <c r="LGA109" s="197"/>
      <c r="LGB109" s="197"/>
      <c r="LGC109" s="197"/>
      <c r="LGD109" s="197"/>
      <c r="LGE109" s="197"/>
      <c r="LGF109" s="197"/>
      <c r="LGG109" s="197"/>
      <c r="LGH109" s="197"/>
      <c r="LGI109" s="197"/>
      <c r="LGJ109" s="197"/>
      <c r="LGK109" s="197"/>
      <c r="LGL109" s="197"/>
      <c r="LGM109" s="197"/>
      <c r="LGN109" s="197"/>
      <c r="LGO109" s="197"/>
      <c r="LGP109" s="197"/>
      <c r="LGQ109" s="197"/>
      <c r="LGR109" s="197"/>
      <c r="LGS109" s="197"/>
      <c r="LGT109" s="197"/>
      <c r="LGU109" s="197"/>
      <c r="LGV109" s="197"/>
      <c r="LGW109" s="197"/>
      <c r="LGX109" s="197"/>
      <c r="LGY109" s="197"/>
      <c r="LGZ109" s="197"/>
      <c r="LHA109" s="197"/>
      <c r="LHB109" s="197"/>
      <c r="LHC109" s="197"/>
      <c r="LHD109" s="197"/>
      <c r="LHE109" s="197"/>
      <c r="LHF109" s="197"/>
      <c r="LHG109" s="197"/>
      <c r="LHH109" s="197"/>
      <c r="LHI109" s="197"/>
      <c r="LHJ109" s="197"/>
      <c r="LHK109" s="197"/>
      <c r="LHL109" s="197"/>
      <c r="LHM109" s="197"/>
      <c r="LHN109" s="197"/>
      <c r="LHO109" s="197"/>
      <c r="LHP109" s="197"/>
      <c r="LHQ109" s="197"/>
      <c r="LHR109" s="197"/>
      <c r="LHS109" s="197"/>
      <c r="LHT109" s="197"/>
      <c r="LHU109" s="197"/>
      <c r="LHV109" s="197"/>
      <c r="LHW109" s="197"/>
      <c r="LHX109" s="197"/>
      <c r="LHY109" s="197"/>
      <c r="LHZ109" s="197"/>
      <c r="LIA109" s="197"/>
      <c r="LIB109" s="197"/>
      <c r="LIC109" s="197"/>
      <c r="LID109" s="197"/>
      <c r="LIE109" s="197"/>
      <c r="LIF109" s="197"/>
      <c r="LIG109" s="197"/>
      <c r="LIH109" s="197"/>
      <c r="LII109" s="197"/>
      <c r="LIJ109" s="197"/>
      <c r="LIK109" s="197"/>
      <c r="LIL109" s="197"/>
      <c r="LIM109" s="197"/>
      <c r="LIN109" s="197"/>
      <c r="LIO109" s="197"/>
      <c r="LIP109" s="197"/>
      <c r="LIQ109" s="197"/>
      <c r="LIR109" s="197"/>
      <c r="LIS109" s="197"/>
      <c r="LIT109" s="197"/>
      <c r="LIU109" s="197"/>
      <c r="LIV109" s="197"/>
      <c r="LIW109" s="197"/>
      <c r="LIX109" s="197"/>
      <c r="LIY109" s="197"/>
      <c r="LIZ109" s="197"/>
      <c r="LJA109" s="197"/>
      <c r="LJB109" s="197"/>
      <c r="LJC109" s="197"/>
      <c r="LJD109" s="197"/>
      <c r="LJE109" s="197"/>
      <c r="LJF109" s="197"/>
      <c r="LJG109" s="197"/>
      <c r="LJH109" s="197"/>
      <c r="LJI109" s="197"/>
      <c r="LJJ109" s="197"/>
      <c r="LJK109" s="197"/>
      <c r="LJL109" s="197"/>
      <c r="LJM109" s="197"/>
      <c r="LJN109" s="197"/>
      <c r="LJO109" s="197"/>
      <c r="LJP109" s="197"/>
      <c r="LJQ109" s="197"/>
      <c r="LJR109" s="197"/>
      <c r="LJS109" s="197"/>
      <c r="LJT109" s="197"/>
      <c r="LJU109" s="197"/>
      <c r="LJV109" s="197"/>
      <c r="LJW109" s="197"/>
      <c r="LJX109" s="197"/>
      <c r="LJY109" s="197"/>
      <c r="LJZ109" s="197"/>
      <c r="LKA109" s="197"/>
      <c r="LKB109" s="197"/>
      <c r="LKC109" s="197"/>
      <c r="LKD109" s="197"/>
      <c r="LKE109" s="197"/>
      <c r="LKF109" s="197"/>
      <c r="LKG109" s="197"/>
      <c r="LKH109" s="197"/>
      <c r="LKI109" s="197"/>
      <c r="LKJ109" s="197"/>
      <c r="LKK109" s="197"/>
      <c r="LKL109" s="197"/>
      <c r="LKM109" s="197"/>
      <c r="LKN109" s="197"/>
      <c r="LKO109" s="197"/>
      <c r="LKP109" s="197"/>
      <c r="LKQ109" s="197"/>
      <c r="LKR109" s="197"/>
      <c r="LKS109" s="197"/>
      <c r="LKT109" s="197"/>
      <c r="LKU109" s="197"/>
      <c r="LKV109" s="197"/>
      <c r="LKW109" s="197"/>
      <c r="LKX109" s="197"/>
      <c r="LKY109" s="197"/>
      <c r="LKZ109" s="197"/>
      <c r="LLA109" s="197"/>
      <c r="LLB109" s="197"/>
      <c r="LLC109" s="197"/>
      <c r="LLD109" s="197"/>
      <c r="LLE109" s="197"/>
      <c r="LLF109" s="197"/>
      <c r="LLG109" s="197"/>
      <c r="LLH109" s="197"/>
      <c r="LLI109" s="197"/>
      <c r="LLJ109" s="197"/>
      <c r="LLK109" s="197"/>
      <c r="LLL109" s="197"/>
      <c r="LLM109" s="197"/>
      <c r="LLN109" s="197"/>
      <c r="LLO109" s="197"/>
      <c r="LLP109" s="197"/>
      <c r="LLQ109" s="197"/>
      <c r="LLR109" s="197"/>
      <c r="LLS109" s="197"/>
      <c r="LLT109" s="197"/>
      <c r="LLU109" s="197"/>
      <c r="LLV109" s="197"/>
      <c r="LLW109" s="197"/>
      <c r="LLX109" s="197"/>
      <c r="LLY109" s="197"/>
      <c r="LLZ109" s="197"/>
      <c r="LMA109" s="197"/>
      <c r="LMB109" s="197"/>
      <c r="LMC109" s="197"/>
      <c r="LMD109" s="197"/>
      <c r="LME109" s="197"/>
      <c r="LMF109" s="197"/>
      <c r="LMG109" s="197"/>
      <c r="LMH109" s="197"/>
      <c r="LMI109" s="197"/>
      <c r="LMJ109" s="197"/>
      <c r="LMK109" s="197"/>
      <c r="LML109" s="197"/>
      <c r="LMM109" s="197"/>
      <c r="LMN109" s="197"/>
      <c r="LMO109" s="197"/>
      <c r="LMP109" s="197"/>
      <c r="LMQ109" s="197"/>
      <c r="LMR109" s="197"/>
      <c r="LMS109" s="197"/>
      <c r="LMT109" s="197"/>
      <c r="LMU109" s="197"/>
      <c r="LMV109" s="197"/>
      <c r="LMW109" s="197"/>
      <c r="LMX109" s="197"/>
      <c r="LMY109" s="197"/>
      <c r="LMZ109" s="197"/>
      <c r="LNA109" s="197"/>
      <c r="LNB109" s="197"/>
      <c r="LNC109" s="197"/>
      <c r="LND109" s="197"/>
      <c r="LNE109" s="197"/>
      <c r="LNF109" s="197"/>
      <c r="LNG109" s="197"/>
      <c r="LNH109" s="197"/>
      <c r="LNI109" s="197"/>
      <c r="LNJ109" s="197"/>
      <c r="LNK109" s="197"/>
      <c r="LNL109" s="197"/>
      <c r="LNM109" s="197"/>
      <c r="LNN109" s="197"/>
      <c r="LNO109" s="197"/>
      <c r="LNP109" s="197"/>
      <c r="LNQ109" s="197"/>
      <c r="LNR109" s="197"/>
      <c r="LNS109" s="197"/>
      <c r="LNT109" s="197"/>
      <c r="LNU109" s="197"/>
      <c r="LNV109" s="197"/>
      <c r="LNW109" s="197"/>
      <c r="LNX109" s="197"/>
      <c r="LNY109" s="197"/>
      <c r="LNZ109" s="197"/>
      <c r="LOA109" s="197"/>
      <c r="LOB109" s="197"/>
      <c r="LOC109" s="197"/>
      <c r="LOD109" s="197"/>
      <c r="LOE109" s="197"/>
      <c r="LOF109" s="197"/>
      <c r="LOG109" s="197"/>
      <c r="LOH109" s="197"/>
      <c r="LOI109" s="197"/>
      <c r="LOJ109" s="197"/>
      <c r="LOK109" s="197"/>
      <c r="LOL109" s="197"/>
      <c r="LOM109" s="197"/>
      <c r="LON109" s="197"/>
      <c r="LOO109" s="197"/>
      <c r="LOP109" s="197"/>
      <c r="LOQ109" s="197"/>
      <c r="LOR109" s="197"/>
      <c r="LOS109" s="197"/>
      <c r="LOT109" s="197"/>
      <c r="LOU109" s="197"/>
      <c r="LOV109" s="197"/>
      <c r="LOW109" s="197"/>
      <c r="LOX109" s="197"/>
      <c r="LOY109" s="197"/>
      <c r="LOZ109" s="197"/>
      <c r="LPA109" s="197"/>
      <c r="LPB109" s="197"/>
      <c r="LPC109" s="197"/>
      <c r="LPD109" s="197"/>
      <c r="LPE109" s="197"/>
      <c r="LPF109" s="197"/>
      <c r="LPG109" s="197"/>
      <c r="LPH109" s="197"/>
      <c r="LPI109" s="197"/>
      <c r="LPJ109" s="197"/>
      <c r="LPK109" s="197"/>
      <c r="LPL109" s="197"/>
      <c r="LPM109" s="197"/>
      <c r="LPN109" s="197"/>
      <c r="LPO109" s="197"/>
      <c r="LPP109" s="197"/>
      <c r="LPQ109" s="197"/>
      <c r="LPR109" s="197"/>
      <c r="LPS109" s="197"/>
      <c r="LPT109" s="197"/>
      <c r="LPU109" s="197"/>
      <c r="LPV109" s="197"/>
      <c r="LPW109" s="197"/>
      <c r="LPX109" s="197"/>
      <c r="LPY109" s="197"/>
      <c r="LPZ109" s="197"/>
      <c r="LQA109" s="197"/>
      <c r="LQB109" s="197"/>
      <c r="LQC109" s="197"/>
      <c r="LQD109" s="197"/>
      <c r="LQE109" s="197"/>
      <c r="LQF109" s="197"/>
      <c r="LQG109" s="197"/>
      <c r="LQH109" s="197"/>
      <c r="LQI109" s="197"/>
      <c r="LQJ109" s="197"/>
      <c r="LQK109" s="197"/>
      <c r="LQL109" s="197"/>
      <c r="LQM109" s="197"/>
      <c r="LQN109" s="197"/>
      <c r="LQO109" s="197"/>
      <c r="LQP109" s="197"/>
      <c r="LQQ109" s="197"/>
      <c r="LQR109" s="197"/>
      <c r="LQS109" s="197"/>
      <c r="LQT109" s="197"/>
      <c r="LQU109" s="197"/>
      <c r="LQV109" s="197"/>
      <c r="LQW109" s="197"/>
      <c r="LQX109" s="197"/>
      <c r="LQY109" s="197"/>
      <c r="LQZ109" s="197"/>
      <c r="LRA109" s="197"/>
      <c r="LRB109" s="197"/>
      <c r="LRC109" s="197"/>
      <c r="LRD109" s="197"/>
      <c r="LRE109" s="197"/>
      <c r="LRF109" s="197"/>
      <c r="LRG109" s="197"/>
      <c r="LRH109" s="197"/>
      <c r="LRI109" s="197"/>
      <c r="LRJ109" s="197"/>
      <c r="LRK109" s="197"/>
      <c r="LRL109" s="197"/>
      <c r="LRM109" s="197"/>
      <c r="LRN109" s="197"/>
      <c r="LRO109" s="197"/>
      <c r="LRP109" s="197"/>
      <c r="LRQ109" s="197"/>
      <c r="LRR109" s="197"/>
      <c r="LRS109" s="197"/>
      <c r="LRT109" s="197"/>
      <c r="LRU109" s="197"/>
      <c r="LRV109" s="197"/>
      <c r="LRW109" s="197"/>
      <c r="LRX109" s="197"/>
      <c r="LRY109" s="197"/>
      <c r="LRZ109" s="197"/>
      <c r="LSA109" s="197"/>
      <c r="LSB109" s="197"/>
      <c r="LSC109" s="197"/>
      <c r="LSD109" s="197"/>
      <c r="LSE109" s="197"/>
      <c r="LSF109" s="197"/>
      <c r="LSG109" s="197"/>
      <c r="LSH109" s="197"/>
      <c r="LSI109" s="197"/>
      <c r="LSJ109" s="197"/>
      <c r="LSK109" s="197"/>
      <c r="LSL109" s="197"/>
      <c r="LSM109" s="197"/>
      <c r="LSN109" s="197"/>
      <c r="LSO109" s="197"/>
      <c r="LSP109" s="197"/>
      <c r="LSQ109" s="197"/>
      <c r="LSR109" s="197"/>
      <c r="LSS109" s="197"/>
      <c r="LST109" s="197"/>
      <c r="LSU109" s="197"/>
      <c r="LSV109" s="197"/>
      <c r="LSW109" s="197"/>
      <c r="LSX109" s="197"/>
      <c r="LSY109" s="197"/>
      <c r="LSZ109" s="197"/>
      <c r="LTA109" s="197"/>
      <c r="LTB109" s="197"/>
      <c r="LTC109" s="197"/>
      <c r="LTD109" s="197"/>
      <c r="LTE109" s="197"/>
      <c r="LTF109" s="197"/>
      <c r="LTG109" s="197"/>
      <c r="LTH109" s="197"/>
      <c r="LTI109" s="197"/>
      <c r="LTJ109" s="197"/>
      <c r="LTK109" s="197"/>
      <c r="LTL109" s="197"/>
      <c r="LTM109" s="197"/>
      <c r="LTN109" s="197"/>
      <c r="LTO109" s="197"/>
      <c r="LTP109" s="197"/>
      <c r="LTQ109" s="197"/>
      <c r="LTR109" s="197"/>
      <c r="LTS109" s="197"/>
      <c r="LTT109" s="197"/>
      <c r="LTU109" s="197"/>
      <c r="LTV109" s="197"/>
      <c r="LTW109" s="197"/>
      <c r="LTX109" s="197"/>
      <c r="LTY109" s="197"/>
      <c r="LTZ109" s="197"/>
      <c r="LUA109" s="197"/>
      <c r="LUB109" s="197"/>
      <c r="LUC109" s="197"/>
      <c r="LUD109" s="197"/>
      <c r="LUE109" s="197"/>
      <c r="LUF109" s="197"/>
      <c r="LUG109" s="197"/>
      <c r="LUH109" s="197"/>
      <c r="LUI109" s="197"/>
      <c r="LUJ109" s="197"/>
      <c r="LUK109" s="197"/>
      <c r="LUL109" s="197"/>
      <c r="LUM109" s="197"/>
      <c r="LUN109" s="197"/>
      <c r="LUO109" s="197"/>
      <c r="LUP109" s="197"/>
      <c r="LUQ109" s="197"/>
      <c r="LUR109" s="197"/>
      <c r="LUS109" s="197"/>
      <c r="LUT109" s="197"/>
      <c r="LUU109" s="197"/>
      <c r="LUV109" s="197"/>
      <c r="LUW109" s="197"/>
      <c r="LUX109" s="197"/>
      <c r="LUY109" s="197"/>
      <c r="LUZ109" s="197"/>
      <c r="LVA109" s="197"/>
      <c r="LVB109" s="197"/>
      <c r="LVC109" s="197"/>
      <c r="LVD109" s="197"/>
      <c r="LVE109" s="197"/>
      <c r="LVF109" s="197"/>
      <c r="LVG109" s="197"/>
      <c r="LVH109" s="197"/>
      <c r="LVI109" s="197"/>
      <c r="LVJ109" s="197"/>
      <c r="LVK109" s="197"/>
      <c r="LVL109" s="197"/>
      <c r="LVM109" s="197"/>
      <c r="LVN109" s="197"/>
      <c r="LVO109" s="197"/>
      <c r="LVP109" s="197"/>
      <c r="LVQ109" s="197"/>
      <c r="LVR109" s="197"/>
      <c r="LVS109" s="197"/>
      <c r="LVT109" s="197"/>
      <c r="LVU109" s="197"/>
      <c r="LVV109" s="197"/>
      <c r="LVW109" s="197"/>
      <c r="LVX109" s="197"/>
      <c r="LVY109" s="197"/>
      <c r="LVZ109" s="197"/>
      <c r="LWA109" s="197"/>
      <c r="LWB109" s="197"/>
      <c r="LWC109" s="197"/>
      <c r="LWD109" s="197"/>
      <c r="LWE109" s="197"/>
      <c r="LWF109" s="197"/>
      <c r="LWG109" s="197"/>
      <c r="LWH109" s="197"/>
      <c r="LWI109" s="197"/>
      <c r="LWJ109" s="197"/>
      <c r="LWK109" s="197"/>
      <c r="LWL109" s="197"/>
      <c r="LWM109" s="197"/>
      <c r="LWN109" s="197"/>
      <c r="LWO109" s="197"/>
      <c r="LWP109" s="197"/>
      <c r="LWQ109" s="197"/>
      <c r="LWR109" s="197"/>
      <c r="LWS109" s="197"/>
      <c r="LWT109" s="197"/>
      <c r="LWU109" s="197"/>
      <c r="LWV109" s="197"/>
      <c r="LWW109" s="197"/>
      <c r="LWX109" s="197"/>
      <c r="LWY109" s="197"/>
      <c r="LWZ109" s="197"/>
      <c r="LXA109" s="197"/>
      <c r="LXB109" s="197"/>
      <c r="LXC109" s="197"/>
      <c r="LXD109" s="197"/>
      <c r="LXE109" s="197"/>
      <c r="LXF109" s="197"/>
      <c r="LXG109" s="197"/>
      <c r="LXH109" s="197"/>
      <c r="LXI109" s="197"/>
      <c r="LXJ109" s="197"/>
      <c r="LXK109" s="197"/>
      <c r="LXL109" s="197"/>
      <c r="LXM109" s="197"/>
      <c r="LXN109" s="197"/>
      <c r="LXO109" s="197"/>
      <c r="LXP109" s="197"/>
      <c r="LXQ109" s="197"/>
      <c r="LXR109" s="197"/>
      <c r="LXS109" s="197"/>
      <c r="LXT109" s="197"/>
      <c r="LXU109" s="197"/>
      <c r="LXV109" s="197"/>
      <c r="LXW109" s="197"/>
      <c r="LXX109" s="197"/>
      <c r="LXY109" s="197"/>
      <c r="LXZ109" s="197"/>
      <c r="LYA109" s="197"/>
      <c r="LYB109" s="197"/>
      <c r="LYC109" s="197"/>
      <c r="LYD109" s="197"/>
      <c r="LYE109" s="197"/>
      <c r="LYF109" s="197"/>
      <c r="LYG109" s="197"/>
      <c r="LYH109" s="197"/>
      <c r="LYI109" s="197"/>
      <c r="LYJ109" s="197"/>
      <c r="LYK109" s="197"/>
      <c r="LYL109" s="197"/>
      <c r="LYM109" s="197"/>
      <c r="LYN109" s="197"/>
      <c r="LYO109" s="197"/>
      <c r="LYP109" s="197"/>
      <c r="LYQ109" s="197"/>
      <c r="LYR109" s="197"/>
      <c r="LYS109" s="197"/>
      <c r="LYT109" s="197"/>
      <c r="LYU109" s="197"/>
      <c r="LYV109" s="197"/>
      <c r="LYW109" s="197"/>
      <c r="LYX109" s="197"/>
      <c r="LYY109" s="197"/>
      <c r="LYZ109" s="197"/>
      <c r="LZA109" s="197"/>
      <c r="LZB109" s="197"/>
      <c r="LZC109" s="197"/>
      <c r="LZD109" s="197"/>
      <c r="LZE109" s="197"/>
      <c r="LZF109" s="197"/>
      <c r="LZG109" s="197"/>
      <c r="LZH109" s="197"/>
      <c r="LZI109" s="197"/>
      <c r="LZJ109" s="197"/>
      <c r="LZK109" s="197"/>
      <c r="LZL109" s="197"/>
      <c r="LZM109" s="197"/>
      <c r="LZN109" s="197"/>
      <c r="LZO109" s="197"/>
      <c r="LZP109" s="197"/>
      <c r="LZQ109" s="197"/>
      <c r="LZR109" s="197"/>
      <c r="LZS109" s="197"/>
      <c r="LZT109" s="197"/>
      <c r="LZU109" s="197"/>
      <c r="LZV109" s="197"/>
      <c r="LZW109" s="197"/>
      <c r="LZX109" s="197"/>
      <c r="LZY109" s="197"/>
      <c r="LZZ109" s="197"/>
      <c r="MAA109" s="197"/>
      <c r="MAB109" s="197"/>
      <c r="MAC109" s="197"/>
      <c r="MAD109" s="197"/>
      <c r="MAE109" s="197"/>
      <c r="MAF109" s="197"/>
      <c r="MAG109" s="197"/>
      <c r="MAH109" s="197"/>
      <c r="MAI109" s="197"/>
      <c r="MAJ109" s="197"/>
      <c r="MAK109" s="197"/>
      <c r="MAL109" s="197"/>
      <c r="MAM109" s="197"/>
      <c r="MAN109" s="197"/>
      <c r="MAO109" s="197"/>
      <c r="MAP109" s="197"/>
      <c r="MAQ109" s="197"/>
      <c r="MAR109" s="197"/>
      <c r="MAS109" s="197"/>
      <c r="MAT109" s="197"/>
      <c r="MAU109" s="197"/>
      <c r="MAV109" s="197"/>
      <c r="MAW109" s="197"/>
      <c r="MAX109" s="197"/>
      <c r="MAY109" s="197"/>
      <c r="MAZ109" s="197"/>
      <c r="MBA109" s="197"/>
      <c r="MBB109" s="197"/>
      <c r="MBC109" s="197"/>
      <c r="MBD109" s="197"/>
      <c r="MBE109" s="197"/>
      <c r="MBF109" s="197"/>
      <c r="MBG109" s="197"/>
      <c r="MBH109" s="197"/>
      <c r="MBI109" s="197"/>
      <c r="MBJ109" s="197"/>
      <c r="MBK109" s="197"/>
      <c r="MBL109" s="197"/>
      <c r="MBM109" s="197"/>
      <c r="MBN109" s="197"/>
      <c r="MBO109" s="197"/>
      <c r="MBP109" s="197"/>
      <c r="MBQ109" s="197"/>
      <c r="MBR109" s="197"/>
      <c r="MBS109" s="197"/>
      <c r="MBT109" s="197"/>
      <c r="MBU109" s="197"/>
      <c r="MBV109" s="197"/>
      <c r="MBW109" s="197"/>
      <c r="MBX109" s="197"/>
      <c r="MBY109" s="197"/>
      <c r="MBZ109" s="197"/>
      <c r="MCA109" s="197"/>
      <c r="MCB109" s="197"/>
      <c r="MCC109" s="197"/>
      <c r="MCD109" s="197"/>
      <c r="MCE109" s="197"/>
      <c r="MCF109" s="197"/>
      <c r="MCG109" s="197"/>
      <c r="MCH109" s="197"/>
      <c r="MCI109" s="197"/>
      <c r="MCJ109" s="197"/>
      <c r="MCK109" s="197"/>
      <c r="MCL109" s="197"/>
      <c r="MCM109" s="197"/>
      <c r="MCN109" s="197"/>
      <c r="MCO109" s="197"/>
      <c r="MCP109" s="197"/>
      <c r="MCQ109" s="197"/>
      <c r="MCR109" s="197"/>
      <c r="MCS109" s="197"/>
      <c r="MCT109" s="197"/>
      <c r="MCU109" s="197"/>
      <c r="MCV109" s="197"/>
      <c r="MCW109" s="197"/>
      <c r="MCX109" s="197"/>
      <c r="MCY109" s="197"/>
      <c r="MCZ109" s="197"/>
      <c r="MDA109" s="197"/>
      <c r="MDB109" s="197"/>
      <c r="MDC109" s="197"/>
      <c r="MDD109" s="197"/>
      <c r="MDE109" s="197"/>
      <c r="MDF109" s="197"/>
      <c r="MDG109" s="197"/>
      <c r="MDH109" s="197"/>
      <c r="MDI109" s="197"/>
      <c r="MDJ109" s="197"/>
      <c r="MDK109" s="197"/>
      <c r="MDL109" s="197"/>
      <c r="MDM109" s="197"/>
      <c r="MDN109" s="197"/>
      <c r="MDO109" s="197"/>
      <c r="MDP109" s="197"/>
      <c r="MDQ109" s="197"/>
      <c r="MDR109" s="197"/>
      <c r="MDS109" s="197"/>
      <c r="MDT109" s="197"/>
      <c r="MDU109" s="197"/>
      <c r="MDV109" s="197"/>
      <c r="MDW109" s="197"/>
      <c r="MDX109" s="197"/>
      <c r="MDY109" s="197"/>
      <c r="MDZ109" s="197"/>
      <c r="MEA109" s="197"/>
      <c r="MEB109" s="197"/>
      <c r="MEC109" s="197"/>
      <c r="MED109" s="197"/>
      <c r="MEE109" s="197"/>
      <c r="MEF109" s="197"/>
      <c r="MEG109" s="197"/>
      <c r="MEH109" s="197"/>
      <c r="MEI109" s="197"/>
      <c r="MEJ109" s="197"/>
      <c r="MEK109" s="197"/>
      <c r="MEL109" s="197"/>
      <c r="MEM109" s="197"/>
      <c r="MEN109" s="197"/>
      <c r="MEO109" s="197"/>
      <c r="MEP109" s="197"/>
      <c r="MEQ109" s="197"/>
      <c r="MER109" s="197"/>
      <c r="MES109" s="197"/>
      <c r="MET109" s="197"/>
      <c r="MEU109" s="197"/>
      <c r="MEV109" s="197"/>
      <c r="MEW109" s="197"/>
      <c r="MEX109" s="197"/>
      <c r="MEY109" s="197"/>
      <c r="MEZ109" s="197"/>
      <c r="MFA109" s="197"/>
      <c r="MFB109" s="197"/>
      <c r="MFC109" s="197"/>
      <c r="MFD109" s="197"/>
      <c r="MFE109" s="197"/>
      <c r="MFF109" s="197"/>
      <c r="MFG109" s="197"/>
      <c r="MFH109" s="197"/>
      <c r="MFI109" s="197"/>
      <c r="MFJ109" s="197"/>
      <c r="MFK109" s="197"/>
      <c r="MFL109" s="197"/>
      <c r="MFM109" s="197"/>
      <c r="MFN109" s="197"/>
      <c r="MFO109" s="197"/>
      <c r="MFP109" s="197"/>
      <c r="MFQ109" s="197"/>
      <c r="MFR109" s="197"/>
      <c r="MFS109" s="197"/>
      <c r="MFT109" s="197"/>
      <c r="MFU109" s="197"/>
      <c r="MFV109" s="197"/>
      <c r="MFW109" s="197"/>
      <c r="MFX109" s="197"/>
      <c r="MFY109" s="197"/>
      <c r="MFZ109" s="197"/>
      <c r="MGA109" s="197"/>
      <c r="MGB109" s="197"/>
      <c r="MGC109" s="197"/>
      <c r="MGD109" s="197"/>
      <c r="MGE109" s="197"/>
      <c r="MGF109" s="197"/>
      <c r="MGG109" s="197"/>
      <c r="MGH109" s="197"/>
      <c r="MGI109" s="197"/>
      <c r="MGJ109" s="197"/>
      <c r="MGK109" s="197"/>
      <c r="MGL109" s="197"/>
      <c r="MGM109" s="197"/>
      <c r="MGN109" s="197"/>
      <c r="MGO109" s="197"/>
      <c r="MGP109" s="197"/>
      <c r="MGQ109" s="197"/>
      <c r="MGR109" s="197"/>
      <c r="MGS109" s="197"/>
      <c r="MGT109" s="197"/>
      <c r="MGU109" s="197"/>
      <c r="MGV109" s="197"/>
      <c r="MGW109" s="197"/>
      <c r="MGX109" s="197"/>
      <c r="MGY109" s="197"/>
      <c r="MGZ109" s="197"/>
      <c r="MHA109" s="197"/>
      <c r="MHB109" s="197"/>
      <c r="MHC109" s="197"/>
      <c r="MHD109" s="197"/>
      <c r="MHE109" s="197"/>
      <c r="MHF109" s="197"/>
      <c r="MHG109" s="197"/>
      <c r="MHH109" s="197"/>
      <c r="MHI109" s="197"/>
      <c r="MHJ109" s="197"/>
      <c r="MHK109" s="197"/>
      <c r="MHL109" s="197"/>
      <c r="MHM109" s="197"/>
      <c r="MHN109" s="197"/>
      <c r="MHO109" s="197"/>
      <c r="MHP109" s="197"/>
      <c r="MHQ109" s="197"/>
      <c r="MHR109" s="197"/>
      <c r="MHS109" s="197"/>
      <c r="MHT109" s="197"/>
      <c r="MHU109" s="197"/>
      <c r="MHV109" s="197"/>
      <c r="MHW109" s="197"/>
      <c r="MHX109" s="197"/>
      <c r="MHY109" s="197"/>
      <c r="MHZ109" s="197"/>
      <c r="MIA109" s="197"/>
      <c r="MIB109" s="197"/>
      <c r="MIC109" s="197"/>
      <c r="MID109" s="197"/>
      <c r="MIE109" s="197"/>
      <c r="MIF109" s="197"/>
      <c r="MIG109" s="197"/>
      <c r="MIH109" s="197"/>
      <c r="MII109" s="197"/>
      <c r="MIJ109" s="197"/>
      <c r="MIK109" s="197"/>
      <c r="MIL109" s="197"/>
      <c r="MIM109" s="197"/>
      <c r="MIN109" s="197"/>
      <c r="MIO109" s="197"/>
      <c r="MIP109" s="197"/>
      <c r="MIQ109" s="197"/>
      <c r="MIR109" s="197"/>
      <c r="MIS109" s="197"/>
      <c r="MIT109" s="197"/>
      <c r="MIU109" s="197"/>
      <c r="MIV109" s="197"/>
      <c r="MIW109" s="197"/>
      <c r="MIX109" s="197"/>
      <c r="MIY109" s="197"/>
      <c r="MIZ109" s="197"/>
      <c r="MJA109" s="197"/>
      <c r="MJB109" s="197"/>
      <c r="MJC109" s="197"/>
      <c r="MJD109" s="197"/>
      <c r="MJE109" s="197"/>
      <c r="MJF109" s="197"/>
      <c r="MJG109" s="197"/>
      <c r="MJH109" s="197"/>
      <c r="MJI109" s="197"/>
      <c r="MJJ109" s="197"/>
      <c r="MJK109" s="197"/>
      <c r="MJL109" s="197"/>
      <c r="MJM109" s="197"/>
      <c r="MJN109" s="197"/>
      <c r="MJO109" s="197"/>
      <c r="MJP109" s="197"/>
      <c r="MJQ109" s="197"/>
      <c r="MJR109" s="197"/>
      <c r="MJS109" s="197"/>
      <c r="MJT109" s="197"/>
      <c r="MJU109" s="197"/>
      <c r="MJV109" s="197"/>
      <c r="MJW109" s="197"/>
      <c r="MJX109" s="197"/>
      <c r="MJY109" s="197"/>
      <c r="MJZ109" s="197"/>
      <c r="MKA109" s="197"/>
      <c r="MKB109" s="197"/>
      <c r="MKC109" s="197"/>
      <c r="MKD109" s="197"/>
      <c r="MKE109" s="197"/>
      <c r="MKF109" s="197"/>
      <c r="MKG109" s="197"/>
      <c r="MKH109" s="197"/>
      <c r="MKI109" s="197"/>
      <c r="MKJ109" s="197"/>
      <c r="MKK109" s="197"/>
      <c r="MKL109" s="197"/>
      <c r="MKM109" s="197"/>
      <c r="MKN109" s="197"/>
      <c r="MKO109" s="197"/>
      <c r="MKP109" s="197"/>
      <c r="MKQ109" s="197"/>
      <c r="MKR109" s="197"/>
      <c r="MKS109" s="197"/>
      <c r="MKT109" s="197"/>
      <c r="MKU109" s="197"/>
      <c r="MKV109" s="197"/>
      <c r="MKW109" s="197"/>
      <c r="MKX109" s="197"/>
      <c r="MKY109" s="197"/>
      <c r="MKZ109" s="197"/>
      <c r="MLA109" s="197"/>
      <c r="MLB109" s="197"/>
      <c r="MLC109" s="197"/>
      <c r="MLD109" s="197"/>
      <c r="MLE109" s="197"/>
      <c r="MLF109" s="197"/>
      <c r="MLG109" s="197"/>
      <c r="MLH109" s="197"/>
      <c r="MLI109" s="197"/>
      <c r="MLJ109" s="197"/>
      <c r="MLK109" s="197"/>
      <c r="MLL109" s="197"/>
      <c r="MLM109" s="197"/>
      <c r="MLN109" s="197"/>
      <c r="MLO109" s="197"/>
      <c r="MLP109" s="197"/>
      <c r="MLQ109" s="197"/>
      <c r="MLR109" s="197"/>
      <c r="MLS109" s="197"/>
      <c r="MLT109" s="197"/>
      <c r="MLU109" s="197"/>
      <c r="MLV109" s="197"/>
      <c r="MLW109" s="197"/>
      <c r="MLX109" s="197"/>
      <c r="MLY109" s="197"/>
      <c r="MLZ109" s="197"/>
      <c r="MMA109" s="197"/>
      <c r="MMB109" s="197"/>
      <c r="MMC109" s="197"/>
      <c r="MMD109" s="197"/>
      <c r="MME109" s="197"/>
      <c r="MMF109" s="197"/>
      <c r="MMG109" s="197"/>
      <c r="MMH109" s="197"/>
      <c r="MMI109" s="197"/>
      <c r="MMJ109" s="197"/>
      <c r="MMK109" s="197"/>
      <c r="MML109" s="197"/>
      <c r="MMM109" s="197"/>
      <c r="MMN109" s="197"/>
      <c r="MMO109" s="197"/>
      <c r="MMP109" s="197"/>
      <c r="MMQ109" s="197"/>
      <c r="MMR109" s="197"/>
      <c r="MMS109" s="197"/>
      <c r="MMT109" s="197"/>
      <c r="MMU109" s="197"/>
      <c r="MMV109" s="197"/>
      <c r="MMW109" s="197"/>
      <c r="MMX109" s="197"/>
      <c r="MMY109" s="197"/>
      <c r="MMZ109" s="197"/>
      <c r="MNA109" s="197"/>
      <c r="MNB109" s="197"/>
      <c r="MNC109" s="197"/>
      <c r="MND109" s="197"/>
      <c r="MNE109" s="197"/>
      <c r="MNF109" s="197"/>
      <c r="MNG109" s="197"/>
      <c r="MNH109" s="197"/>
      <c r="MNI109" s="197"/>
      <c r="MNJ109" s="197"/>
      <c r="MNK109" s="197"/>
      <c r="MNL109" s="197"/>
      <c r="MNM109" s="197"/>
      <c r="MNN109" s="197"/>
      <c r="MNO109" s="197"/>
      <c r="MNP109" s="197"/>
      <c r="MNQ109" s="197"/>
      <c r="MNR109" s="197"/>
      <c r="MNS109" s="197"/>
      <c r="MNT109" s="197"/>
      <c r="MNU109" s="197"/>
      <c r="MNV109" s="197"/>
      <c r="MNW109" s="197"/>
      <c r="MNX109" s="197"/>
      <c r="MNY109" s="197"/>
      <c r="MNZ109" s="197"/>
      <c r="MOA109" s="197"/>
      <c r="MOB109" s="197"/>
      <c r="MOC109" s="197"/>
      <c r="MOD109" s="197"/>
      <c r="MOE109" s="197"/>
      <c r="MOF109" s="197"/>
      <c r="MOG109" s="197"/>
      <c r="MOH109" s="197"/>
      <c r="MOI109" s="197"/>
      <c r="MOJ109" s="197"/>
      <c r="MOK109" s="197"/>
      <c r="MOL109" s="197"/>
      <c r="MOM109" s="197"/>
      <c r="MON109" s="197"/>
      <c r="MOO109" s="197"/>
      <c r="MOP109" s="197"/>
      <c r="MOQ109" s="197"/>
      <c r="MOR109" s="197"/>
      <c r="MOS109" s="197"/>
      <c r="MOT109" s="197"/>
      <c r="MOU109" s="197"/>
      <c r="MOV109" s="197"/>
      <c r="MOW109" s="197"/>
      <c r="MOX109" s="197"/>
      <c r="MOY109" s="197"/>
      <c r="MOZ109" s="197"/>
      <c r="MPA109" s="197"/>
      <c r="MPB109" s="197"/>
      <c r="MPC109" s="197"/>
      <c r="MPD109" s="197"/>
      <c r="MPE109" s="197"/>
      <c r="MPF109" s="197"/>
      <c r="MPG109" s="197"/>
      <c r="MPH109" s="197"/>
      <c r="MPI109" s="197"/>
      <c r="MPJ109" s="197"/>
      <c r="MPK109" s="197"/>
      <c r="MPL109" s="197"/>
      <c r="MPM109" s="197"/>
      <c r="MPN109" s="197"/>
      <c r="MPO109" s="197"/>
      <c r="MPP109" s="197"/>
      <c r="MPQ109" s="197"/>
      <c r="MPR109" s="197"/>
      <c r="MPS109" s="197"/>
      <c r="MPT109" s="197"/>
      <c r="MPU109" s="197"/>
      <c r="MPV109" s="197"/>
      <c r="MPW109" s="197"/>
      <c r="MPX109" s="197"/>
      <c r="MPY109" s="197"/>
      <c r="MPZ109" s="197"/>
      <c r="MQA109" s="197"/>
      <c r="MQB109" s="197"/>
      <c r="MQC109" s="197"/>
      <c r="MQD109" s="197"/>
      <c r="MQE109" s="197"/>
      <c r="MQF109" s="197"/>
      <c r="MQG109" s="197"/>
      <c r="MQH109" s="197"/>
      <c r="MQI109" s="197"/>
      <c r="MQJ109" s="197"/>
      <c r="MQK109" s="197"/>
      <c r="MQL109" s="197"/>
      <c r="MQM109" s="197"/>
      <c r="MQN109" s="197"/>
      <c r="MQO109" s="197"/>
      <c r="MQP109" s="197"/>
      <c r="MQQ109" s="197"/>
      <c r="MQR109" s="197"/>
      <c r="MQS109" s="197"/>
      <c r="MQT109" s="197"/>
      <c r="MQU109" s="197"/>
      <c r="MQV109" s="197"/>
      <c r="MQW109" s="197"/>
      <c r="MQX109" s="197"/>
      <c r="MQY109" s="197"/>
      <c r="MQZ109" s="197"/>
      <c r="MRA109" s="197"/>
      <c r="MRB109" s="197"/>
      <c r="MRC109" s="197"/>
      <c r="MRD109" s="197"/>
      <c r="MRE109" s="197"/>
      <c r="MRF109" s="197"/>
      <c r="MRG109" s="197"/>
      <c r="MRH109" s="197"/>
      <c r="MRI109" s="197"/>
      <c r="MRJ109" s="197"/>
      <c r="MRK109" s="197"/>
      <c r="MRL109" s="197"/>
      <c r="MRM109" s="197"/>
      <c r="MRN109" s="197"/>
      <c r="MRO109" s="197"/>
      <c r="MRP109" s="197"/>
      <c r="MRQ109" s="197"/>
      <c r="MRR109" s="197"/>
      <c r="MRS109" s="197"/>
      <c r="MRT109" s="197"/>
      <c r="MRU109" s="197"/>
      <c r="MRV109" s="197"/>
      <c r="MRW109" s="197"/>
      <c r="MRX109" s="197"/>
      <c r="MRY109" s="197"/>
      <c r="MRZ109" s="197"/>
      <c r="MSA109" s="197"/>
      <c r="MSB109" s="197"/>
      <c r="MSC109" s="197"/>
      <c r="MSD109" s="197"/>
      <c r="MSE109" s="197"/>
      <c r="MSF109" s="197"/>
      <c r="MSG109" s="197"/>
      <c r="MSH109" s="197"/>
      <c r="MSI109" s="197"/>
      <c r="MSJ109" s="197"/>
      <c r="MSK109" s="197"/>
      <c r="MSL109" s="197"/>
      <c r="MSM109" s="197"/>
      <c r="MSN109" s="197"/>
      <c r="MSO109" s="197"/>
      <c r="MSP109" s="197"/>
      <c r="MSQ109" s="197"/>
      <c r="MSR109" s="197"/>
      <c r="MSS109" s="197"/>
      <c r="MST109" s="197"/>
      <c r="MSU109" s="197"/>
      <c r="MSV109" s="197"/>
      <c r="MSW109" s="197"/>
      <c r="MSX109" s="197"/>
      <c r="MSY109" s="197"/>
      <c r="MSZ109" s="197"/>
      <c r="MTA109" s="197"/>
      <c r="MTB109" s="197"/>
      <c r="MTC109" s="197"/>
      <c r="MTD109" s="197"/>
      <c r="MTE109" s="197"/>
      <c r="MTF109" s="197"/>
      <c r="MTG109" s="197"/>
      <c r="MTH109" s="197"/>
      <c r="MTI109" s="197"/>
      <c r="MTJ109" s="197"/>
      <c r="MTK109" s="197"/>
      <c r="MTL109" s="197"/>
      <c r="MTM109" s="197"/>
      <c r="MTN109" s="197"/>
      <c r="MTO109" s="197"/>
      <c r="MTP109" s="197"/>
      <c r="MTQ109" s="197"/>
      <c r="MTR109" s="197"/>
      <c r="MTS109" s="197"/>
      <c r="MTT109" s="197"/>
      <c r="MTU109" s="197"/>
      <c r="MTV109" s="197"/>
      <c r="MTW109" s="197"/>
      <c r="MTX109" s="197"/>
      <c r="MTY109" s="197"/>
      <c r="MTZ109" s="197"/>
      <c r="MUA109" s="197"/>
      <c r="MUB109" s="197"/>
      <c r="MUC109" s="197"/>
      <c r="MUD109" s="197"/>
      <c r="MUE109" s="197"/>
      <c r="MUF109" s="197"/>
      <c r="MUG109" s="197"/>
      <c r="MUH109" s="197"/>
      <c r="MUI109" s="197"/>
      <c r="MUJ109" s="197"/>
      <c r="MUK109" s="197"/>
      <c r="MUL109" s="197"/>
      <c r="MUM109" s="197"/>
      <c r="MUN109" s="197"/>
      <c r="MUO109" s="197"/>
      <c r="MUP109" s="197"/>
      <c r="MUQ109" s="197"/>
      <c r="MUR109" s="197"/>
      <c r="MUS109" s="197"/>
      <c r="MUT109" s="197"/>
      <c r="MUU109" s="197"/>
      <c r="MUV109" s="197"/>
      <c r="MUW109" s="197"/>
      <c r="MUX109" s="197"/>
      <c r="MUY109" s="197"/>
      <c r="MUZ109" s="197"/>
      <c r="MVA109" s="197"/>
      <c r="MVB109" s="197"/>
      <c r="MVC109" s="197"/>
      <c r="MVD109" s="197"/>
      <c r="MVE109" s="197"/>
      <c r="MVF109" s="197"/>
      <c r="MVG109" s="197"/>
      <c r="MVH109" s="197"/>
      <c r="MVI109" s="197"/>
      <c r="MVJ109" s="197"/>
      <c r="MVK109" s="197"/>
      <c r="MVL109" s="197"/>
      <c r="MVM109" s="197"/>
      <c r="MVN109" s="197"/>
      <c r="MVO109" s="197"/>
      <c r="MVP109" s="197"/>
      <c r="MVQ109" s="197"/>
      <c r="MVR109" s="197"/>
      <c r="MVS109" s="197"/>
      <c r="MVT109" s="197"/>
      <c r="MVU109" s="197"/>
      <c r="MVV109" s="197"/>
      <c r="MVW109" s="197"/>
      <c r="MVX109" s="197"/>
      <c r="MVY109" s="197"/>
      <c r="MVZ109" s="197"/>
      <c r="MWA109" s="197"/>
      <c r="MWB109" s="197"/>
      <c r="MWC109" s="197"/>
      <c r="MWD109" s="197"/>
      <c r="MWE109" s="197"/>
      <c r="MWF109" s="197"/>
      <c r="MWG109" s="197"/>
      <c r="MWH109" s="197"/>
      <c r="MWI109" s="197"/>
      <c r="MWJ109" s="197"/>
      <c r="MWK109" s="197"/>
      <c r="MWL109" s="197"/>
      <c r="MWM109" s="197"/>
      <c r="MWN109" s="197"/>
      <c r="MWO109" s="197"/>
      <c r="MWP109" s="197"/>
      <c r="MWQ109" s="197"/>
      <c r="MWR109" s="197"/>
      <c r="MWS109" s="197"/>
      <c r="MWT109" s="197"/>
      <c r="MWU109" s="197"/>
      <c r="MWV109" s="197"/>
      <c r="MWW109" s="197"/>
      <c r="MWX109" s="197"/>
      <c r="MWY109" s="197"/>
      <c r="MWZ109" s="197"/>
      <c r="MXA109" s="197"/>
      <c r="MXB109" s="197"/>
      <c r="MXC109" s="197"/>
      <c r="MXD109" s="197"/>
      <c r="MXE109" s="197"/>
      <c r="MXF109" s="197"/>
      <c r="MXG109" s="197"/>
      <c r="MXH109" s="197"/>
      <c r="MXI109" s="197"/>
      <c r="MXJ109" s="197"/>
      <c r="MXK109" s="197"/>
      <c r="MXL109" s="197"/>
      <c r="MXM109" s="197"/>
      <c r="MXN109" s="197"/>
      <c r="MXO109" s="197"/>
      <c r="MXP109" s="197"/>
      <c r="MXQ109" s="197"/>
      <c r="MXR109" s="197"/>
      <c r="MXS109" s="197"/>
      <c r="MXT109" s="197"/>
      <c r="MXU109" s="197"/>
      <c r="MXV109" s="197"/>
      <c r="MXW109" s="197"/>
      <c r="MXX109" s="197"/>
      <c r="MXY109" s="197"/>
      <c r="MXZ109" s="197"/>
      <c r="MYA109" s="197"/>
      <c r="MYB109" s="197"/>
      <c r="MYC109" s="197"/>
      <c r="MYD109" s="197"/>
      <c r="MYE109" s="197"/>
      <c r="MYF109" s="197"/>
      <c r="MYG109" s="197"/>
      <c r="MYH109" s="197"/>
      <c r="MYI109" s="197"/>
      <c r="MYJ109" s="197"/>
      <c r="MYK109" s="197"/>
      <c r="MYL109" s="197"/>
      <c r="MYM109" s="197"/>
      <c r="MYN109" s="197"/>
      <c r="MYO109" s="197"/>
      <c r="MYP109" s="197"/>
      <c r="MYQ109" s="197"/>
      <c r="MYR109" s="197"/>
      <c r="MYS109" s="197"/>
      <c r="MYT109" s="197"/>
      <c r="MYU109" s="197"/>
      <c r="MYV109" s="197"/>
      <c r="MYW109" s="197"/>
      <c r="MYX109" s="197"/>
      <c r="MYY109" s="197"/>
      <c r="MYZ109" s="197"/>
      <c r="MZA109" s="197"/>
      <c r="MZB109" s="197"/>
      <c r="MZC109" s="197"/>
      <c r="MZD109" s="197"/>
      <c r="MZE109" s="197"/>
      <c r="MZF109" s="197"/>
      <c r="MZG109" s="197"/>
      <c r="MZH109" s="197"/>
      <c r="MZI109" s="197"/>
      <c r="MZJ109" s="197"/>
      <c r="MZK109" s="197"/>
      <c r="MZL109" s="197"/>
      <c r="MZM109" s="197"/>
      <c r="MZN109" s="197"/>
      <c r="MZO109" s="197"/>
      <c r="MZP109" s="197"/>
      <c r="MZQ109" s="197"/>
      <c r="MZR109" s="197"/>
      <c r="MZS109" s="197"/>
      <c r="MZT109" s="197"/>
      <c r="MZU109" s="197"/>
      <c r="MZV109" s="197"/>
      <c r="MZW109" s="197"/>
      <c r="MZX109" s="197"/>
      <c r="MZY109" s="197"/>
      <c r="MZZ109" s="197"/>
      <c r="NAA109" s="197"/>
      <c r="NAB109" s="197"/>
      <c r="NAC109" s="197"/>
      <c r="NAD109" s="197"/>
      <c r="NAE109" s="197"/>
      <c r="NAF109" s="197"/>
      <c r="NAG109" s="197"/>
      <c r="NAH109" s="197"/>
      <c r="NAI109" s="197"/>
      <c r="NAJ109" s="197"/>
      <c r="NAK109" s="197"/>
      <c r="NAL109" s="197"/>
      <c r="NAM109" s="197"/>
      <c r="NAN109" s="197"/>
      <c r="NAO109" s="197"/>
      <c r="NAP109" s="197"/>
      <c r="NAQ109" s="197"/>
      <c r="NAR109" s="197"/>
      <c r="NAS109" s="197"/>
      <c r="NAT109" s="197"/>
      <c r="NAU109" s="197"/>
      <c r="NAV109" s="197"/>
      <c r="NAW109" s="197"/>
      <c r="NAX109" s="197"/>
      <c r="NAY109" s="197"/>
      <c r="NAZ109" s="197"/>
      <c r="NBA109" s="197"/>
      <c r="NBB109" s="197"/>
      <c r="NBC109" s="197"/>
      <c r="NBD109" s="197"/>
      <c r="NBE109" s="197"/>
      <c r="NBF109" s="197"/>
      <c r="NBG109" s="197"/>
      <c r="NBH109" s="197"/>
      <c r="NBI109" s="197"/>
      <c r="NBJ109" s="197"/>
      <c r="NBK109" s="197"/>
      <c r="NBL109" s="197"/>
      <c r="NBM109" s="197"/>
      <c r="NBN109" s="197"/>
      <c r="NBO109" s="197"/>
      <c r="NBP109" s="197"/>
      <c r="NBQ109" s="197"/>
      <c r="NBR109" s="197"/>
      <c r="NBS109" s="197"/>
      <c r="NBT109" s="197"/>
      <c r="NBU109" s="197"/>
      <c r="NBV109" s="197"/>
      <c r="NBW109" s="197"/>
      <c r="NBX109" s="197"/>
      <c r="NBY109" s="197"/>
      <c r="NBZ109" s="197"/>
      <c r="NCA109" s="197"/>
      <c r="NCB109" s="197"/>
      <c r="NCC109" s="197"/>
      <c r="NCD109" s="197"/>
      <c r="NCE109" s="197"/>
      <c r="NCF109" s="197"/>
      <c r="NCG109" s="197"/>
      <c r="NCH109" s="197"/>
      <c r="NCI109" s="197"/>
      <c r="NCJ109" s="197"/>
      <c r="NCK109" s="197"/>
      <c r="NCL109" s="197"/>
      <c r="NCM109" s="197"/>
      <c r="NCN109" s="197"/>
      <c r="NCO109" s="197"/>
      <c r="NCP109" s="197"/>
      <c r="NCQ109" s="197"/>
      <c r="NCR109" s="197"/>
      <c r="NCS109" s="197"/>
      <c r="NCT109" s="197"/>
      <c r="NCU109" s="197"/>
      <c r="NCV109" s="197"/>
      <c r="NCW109" s="197"/>
      <c r="NCX109" s="197"/>
      <c r="NCY109" s="197"/>
      <c r="NCZ109" s="197"/>
      <c r="NDA109" s="197"/>
      <c r="NDB109" s="197"/>
      <c r="NDC109" s="197"/>
      <c r="NDD109" s="197"/>
      <c r="NDE109" s="197"/>
      <c r="NDF109" s="197"/>
      <c r="NDG109" s="197"/>
      <c r="NDH109" s="197"/>
      <c r="NDI109" s="197"/>
      <c r="NDJ109" s="197"/>
      <c r="NDK109" s="197"/>
      <c r="NDL109" s="197"/>
      <c r="NDM109" s="197"/>
      <c r="NDN109" s="197"/>
      <c r="NDO109" s="197"/>
      <c r="NDP109" s="197"/>
      <c r="NDQ109" s="197"/>
      <c r="NDR109" s="197"/>
      <c r="NDS109" s="197"/>
      <c r="NDT109" s="197"/>
      <c r="NDU109" s="197"/>
      <c r="NDV109" s="197"/>
      <c r="NDW109" s="197"/>
      <c r="NDX109" s="197"/>
      <c r="NDY109" s="197"/>
      <c r="NDZ109" s="197"/>
      <c r="NEA109" s="197"/>
      <c r="NEB109" s="197"/>
      <c r="NEC109" s="197"/>
      <c r="NED109" s="197"/>
      <c r="NEE109" s="197"/>
      <c r="NEF109" s="197"/>
      <c r="NEG109" s="197"/>
      <c r="NEH109" s="197"/>
      <c r="NEI109" s="197"/>
      <c r="NEJ109" s="197"/>
      <c r="NEK109" s="197"/>
      <c r="NEL109" s="197"/>
      <c r="NEM109" s="197"/>
      <c r="NEN109" s="197"/>
      <c r="NEO109" s="197"/>
      <c r="NEP109" s="197"/>
      <c r="NEQ109" s="197"/>
      <c r="NER109" s="197"/>
      <c r="NES109" s="197"/>
      <c r="NET109" s="197"/>
      <c r="NEU109" s="197"/>
      <c r="NEV109" s="197"/>
      <c r="NEW109" s="197"/>
      <c r="NEX109" s="197"/>
      <c r="NEY109" s="197"/>
      <c r="NEZ109" s="197"/>
      <c r="NFA109" s="197"/>
      <c r="NFB109" s="197"/>
      <c r="NFC109" s="197"/>
      <c r="NFD109" s="197"/>
      <c r="NFE109" s="197"/>
      <c r="NFF109" s="197"/>
      <c r="NFG109" s="197"/>
      <c r="NFH109" s="197"/>
      <c r="NFI109" s="197"/>
      <c r="NFJ109" s="197"/>
      <c r="NFK109" s="197"/>
      <c r="NFL109" s="197"/>
      <c r="NFM109" s="197"/>
      <c r="NFN109" s="197"/>
      <c r="NFO109" s="197"/>
      <c r="NFP109" s="197"/>
      <c r="NFQ109" s="197"/>
      <c r="NFR109" s="197"/>
      <c r="NFS109" s="197"/>
      <c r="NFT109" s="197"/>
      <c r="NFU109" s="197"/>
      <c r="NFV109" s="197"/>
      <c r="NFW109" s="197"/>
      <c r="NFX109" s="197"/>
      <c r="NFY109" s="197"/>
      <c r="NFZ109" s="197"/>
      <c r="NGA109" s="197"/>
      <c r="NGB109" s="197"/>
      <c r="NGC109" s="197"/>
      <c r="NGD109" s="197"/>
      <c r="NGE109" s="197"/>
      <c r="NGF109" s="197"/>
      <c r="NGG109" s="197"/>
      <c r="NGH109" s="197"/>
      <c r="NGI109" s="197"/>
      <c r="NGJ109" s="197"/>
      <c r="NGK109" s="197"/>
      <c r="NGL109" s="197"/>
      <c r="NGM109" s="197"/>
      <c r="NGN109" s="197"/>
      <c r="NGO109" s="197"/>
      <c r="NGP109" s="197"/>
      <c r="NGQ109" s="197"/>
      <c r="NGR109" s="197"/>
      <c r="NGS109" s="197"/>
      <c r="NGT109" s="197"/>
      <c r="NGU109" s="197"/>
      <c r="NGV109" s="197"/>
      <c r="NGW109" s="197"/>
      <c r="NGX109" s="197"/>
      <c r="NGY109" s="197"/>
      <c r="NGZ109" s="197"/>
      <c r="NHA109" s="197"/>
      <c r="NHB109" s="197"/>
      <c r="NHC109" s="197"/>
      <c r="NHD109" s="197"/>
      <c r="NHE109" s="197"/>
      <c r="NHF109" s="197"/>
      <c r="NHG109" s="197"/>
      <c r="NHH109" s="197"/>
      <c r="NHI109" s="197"/>
      <c r="NHJ109" s="197"/>
      <c r="NHK109" s="197"/>
      <c r="NHL109" s="197"/>
      <c r="NHM109" s="197"/>
      <c r="NHN109" s="197"/>
      <c r="NHO109" s="197"/>
      <c r="NHP109" s="197"/>
      <c r="NHQ109" s="197"/>
      <c r="NHR109" s="197"/>
      <c r="NHS109" s="197"/>
      <c r="NHT109" s="197"/>
      <c r="NHU109" s="197"/>
      <c r="NHV109" s="197"/>
      <c r="NHW109" s="197"/>
      <c r="NHX109" s="197"/>
      <c r="NHY109" s="197"/>
      <c r="NHZ109" s="197"/>
      <c r="NIA109" s="197"/>
      <c r="NIB109" s="197"/>
      <c r="NIC109" s="197"/>
      <c r="NID109" s="197"/>
      <c r="NIE109" s="197"/>
      <c r="NIF109" s="197"/>
      <c r="NIG109" s="197"/>
      <c r="NIH109" s="197"/>
      <c r="NII109" s="197"/>
      <c r="NIJ109" s="197"/>
      <c r="NIK109" s="197"/>
      <c r="NIL109" s="197"/>
      <c r="NIM109" s="197"/>
      <c r="NIN109" s="197"/>
      <c r="NIO109" s="197"/>
      <c r="NIP109" s="197"/>
      <c r="NIQ109" s="197"/>
      <c r="NIR109" s="197"/>
      <c r="NIS109" s="197"/>
      <c r="NIT109" s="197"/>
      <c r="NIU109" s="197"/>
      <c r="NIV109" s="197"/>
      <c r="NIW109" s="197"/>
      <c r="NIX109" s="197"/>
      <c r="NIY109" s="197"/>
      <c r="NIZ109" s="197"/>
      <c r="NJA109" s="197"/>
      <c r="NJB109" s="197"/>
      <c r="NJC109" s="197"/>
      <c r="NJD109" s="197"/>
      <c r="NJE109" s="197"/>
      <c r="NJF109" s="197"/>
      <c r="NJG109" s="197"/>
      <c r="NJH109" s="197"/>
      <c r="NJI109" s="197"/>
      <c r="NJJ109" s="197"/>
      <c r="NJK109" s="197"/>
      <c r="NJL109" s="197"/>
      <c r="NJM109" s="197"/>
      <c r="NJN109" s="197"/>
      <c r="NJO109" s="197"/>
      <c r="NJP109" s="197"/>
      <c r="NJQ109" s="197"/>
      <c r="NJR109" s="197"/>
      <c r="NJS109" s="197"/>
      <c r="NJT109" s="197"/>
      <c r="NJU109" s="197"/>
      <c r="NJV109" s="197"/>
      <c r="NJW109" s="197"/>
      <c r="NJX109" s="197"/>
      <c r="NJY109" s="197"/>
      <c r="NJZ109" s="197"/>
      <c r="NKA109" s="197"/>
      <c r="NKB109" s="197"/>
      <c r="NKC109" s="197"/>
      <c r="NKD109" s="197"/>
      <c r="NKE109" s="197"/>
      <c r="NKF109" s="197"/>
      <c r="NKG109" s="197"/>
      <c r="NKH109" s="197"/>
      <c r="NKI109" s="197"/>
      <c r="NKJ109" s="197"/>
      <c r="NKK109" s="197"/>
      <c r="NKL109" s="197"/>
      <c r="NKM109" s="197"/>
      <c r="NKN109" s="197"/>
      <c r="NKO109" s="197"/>
      <c r="NKP109" s="197"/>
      <c r="NKQ109" s="197"/>
      <c r="NKR109" s="197"/>
      <c r="NKS109" s="197"/>
      <c r="NKT109" s="197"/>
      <c r="NKU109" s="197"/>
      <c r="NKV109" s="197"/>
      <c r="NKW109" s="197"/>
      <c r="NKX109" s="197"/>
      <c r="NKY109" s="197"/>
      <c r="NKZ109" s="197"/>
      <c r="NLA109" s="197"/>
      <c r="NLB109" s="197"/>
      <c r="NLC109" s="197"/>
      <c r="NLD109" s="197"/>
      <c r="NLE109" s="197"/>
      <c r="NLF109" s="197"/>
      <c r="NLG109" s="197"/>
      <c r="NLH109" s="197"/>
      <c r="NLI109" s="197"/>
      <c r="NLJ109" s="197"/>
      <c r="NLK109" s="197"/>
      <c r="NLL109" s="197"/>
      <c r="NLM109" s="197"/>
      <c r="NLN109" s="197"/>
      <c r="NLO109" s="197"/>
      <c r="NLP109" s="197"/>
      <c r="NLQ109" s="197"/>
      <c r="NLR109" s="197"/>
      <c r="NLS109" s="197"/>
      <c r="NLT109" s="197"/>
      <c r="NLU109" s="197"/>
      <c r="NLV109" s="197"/>
      <c r="NLW109" s="197"/>
      <c r="NLX109" s="197"/>
      <c r="NLY109" s="197"/>
      <c r="NLZ109" s="197"/>
      <c r="NMA109" s="197"/>
      <c r="NMB109" s="197"/>
      <c r="NMC109" s="197"/>
      <c r="NMD109" s="197"/>
      <c r="NME109" s="197"/>
      <c r="NMF109" s="197"/>
      <c r="NMG109" s="197"/>
      <c r="NMH109" s="197"/>
      <c r="NMI109" s="197"/>
      <c r="NMJ109" s="197"/>
      <c r="NMK109" s="197"/>
      <c r="NML109" s="197"/>
      <c r="NMM109" s="197"/>
      <c r="NMN109" s="197"/>
      <c r="NMO109" s="197"/>
      <c r="NMP109" s="197"/>
      <c r="NMQ109" s="197"/>
      <c r="NMR109" s="197"/>
      <c r="NMS109" s="197"/>
      <c r="NMT109" s="197"/>
      <c r="NMU109" s="197"/>
      <c r="NMV109" s="197"/>
      <c r="NMW109" s="197"/>
      <c r="NMX109" s="197"/>
      <c r="NMY109" s="197"/>
      <c r="NMZ109" s="197"/>
      <c r="NNA109" s="197"/>
      <c r="NNB109" s="197"/>
      <c r="NNC109" s="197"/>
      <c r="NND109" s="197"/>
      <c r="NNE109" s="197"/>
      <c r="NNF109" s="197"/>
      <c r="NNG109" s="197"/>
      <c r="NNH109" s="197"/>
      <c r="NNI109" s="197"/>
      <c r="NNJ109" s="197"/>
      <c r="NNK109" s="197"/>
      <c r="NNL109" s="197"/>
      <c r="NNM109" s="197"/>
      <c r="NNN109" s="197"/>
      <c r="NNO109" s="197"/>
      <c r="NNP109" s="197"/>
      <c r="NNQ109" s="197"/>
      <c r="NNR109" s="197"/>
      <c r="NNS109" s="197"/>
      <c r="NNT109" s="197"/>
      <c r="NNU109" s="197"/>
      <c r="NNV109" s="197"/>
      <c r="NNW109" s="197"/>
      <c r="NNX109" s="197"/>
      <c r="NNY109" s="197"/>
      <c r="NNZ109" s="197"/>
      <c r="NOA109" s="197"/>
      <c r="NOB109" s="197"/>
      <c r="NOC109" s="197"/>
      <c r="NOD109" s="197"/>
      <c r="NOE109" s="197"/>
      <c r="NOF109" s="197"/>
      <c r="NOG109" s="197"/>
      <c r="NOH109" s="197"/>
      <c r="NOI109" s="197"/>
      <c r="NOJ109" s="197"/>
      <c r="NOK109" s="197"/>
      <c r="NOL109" s="197"/>
      <c r="NOM109" s="197"/>
      <c r="NON109" s="197"/>
      <c r="NOO109" s="197"/>
      <c r="NOP109" s="197"/>
      <c r="NOQ109" s="197"/>
      <c r="NOR109" s="197"/>
      <c r="NOS109" s="197"/>
      <c r="NOT109" s="197"/>
      <c r="NOU109" s="197"/>
      <c r="NOV109" s="197"/>
      <c r="NOW109" s="197"/>
      <c r="NOX109" s="197"/>
      <c r="NOY109" s="197"/>
      <c r="NOZ109" s="197"/>
      <c r="NPA109" s="197"/>
      <c r="NPB109" s="197"/>
      <c r="NPC109" s="197"/>
      <c r="NPD109" s="197"/>
      <c r="NPE109" s="197"/>
      <c r="NPF109" s="197"/>
      <c r="NPG109" s="197"/>
      <c r="NPH109" s="197"/>
      <c r="NPI109" s="197"/>
      <c r="NPJ109" s="197"/>
      <c r="NPK109" s="197"/>
      <c r="NPL109" s="197"/>
      <c r="NPM109" s="197"/>
      <c r="NPN109" s="197"/>
      <c r="NPO109" s="197"/>
      <c r="NPP109" s="197"/>
      <c r="NPQ109" s="197"/>
      <c r="NPR109" s="197"/>
      <c r="NPS109" s="197"/>
      <c r="NPT109" s="197"/>
      <c r="NPU109" s="197"/>
      <c r="NPV109" s="197"/>
      <c r="NPW109" s="197"/>
      <c r="NPX109" s="197"/>
      <c r="NPY109" s="197"/>
      <c r="NPZ109" s="197"/>
      <c r="NQA109" s="197"/>
      <c r="NQB109" s="197"/>
      <c r="NQC109" s="197"/>
      <c r="NQD109" s="197"/>
      <c r="NQE109" s="197"/>
      <c r="NQF109" s="197"/>
      <c r="NQG109" s="197"/>
      <c r="NQH109" s="197"/>
      <c r="NQI109" s="197"/>
      <c r="NQJ109" s="197"/>
      <c r="NQK109" s="197"/>
      <c r="NQL109" s="197"/>
      <c r="NQM109" s="197"/>
      <c r="NQN109" s="197"/>
      <c r="NQO109" s="197"/>
      <c r="NQP109" s="197"/>
      <c r="NQQ109" s="197"/>
      <c r="NQR109" s="197"/>
      <c r="NQS109" s="197"/>
      <c r="NQT109" s="197"/>
      <c r="NQU109" s="197"/>
      <c r="NQV109" s="197"/>
      <c r="NQW109" s="197"/>
      <c r="NQX109" s="197"/>
      <c r="NQY109" s="197"/>
      <c r="NQZ109" s="197"/>
      <c r="NRA109" s="197"/>
      <c r="NRB109" s="197"/>
      <c r="NRC109" s="197"/>
      <c r="NRD109" s="197"/>
      <c r="NRE109" s="197"/>
      <c r="NRF109" s="197"/>
      <c r="NRG109" s="197"/>
      <c r="NRH109" s="197"/>
      <c r="NRI109" s="197"/>
      <c r="NRJ109" s="197"/>
      <c r="NRK109" s="197"/>
      <c r="NRL109" s="197"/>
      <c r="NRM109" s="197"/>
      <c r="NRN109" s="197"/>
      <c r="NRO109" s="197"/>
      <c r="NRP109" s="197"/>
      <c r="NRQ109" s="197"/>
      <c r="NRR109" s="197"/>
      <c r="NRS109" s="197"/>
      <c r="NRT109" s="197"/>
      <c r="NRU109" s="197"/>
      <c r="NRV109" s="197"/>
      <c r="NRW109" s="197"/>
      <c r="NRX109" s="197"/>
      <c r="NRY109" s="197"/>
      <c r="NRZ109" s="197"/>
      <c r="NSA109" s="197"/>
      <c r="NSB109" s="197"/>
      <c r="NSC109" s="197"/>
      <c r="NSD109" s="197"/>
      <c r="NSE109" s="197"/>
      <c r="NSF109" s="197"/>
      <c r="NSG109" s="197"/>
      <c r="NSH109" s="197"/>
      <c r="NSI109" s="197"/>
      <c r="NSJ109" s="197"/>
      <c r="NSK109" s="197"/>
      <c r="NSL109" s="197"/>
      <c r="NSM109" s="197"/>
      <c r="NSN109" s="197"/>
      <c r="NSO109" s="197"/>
      <c r="NSP109" s="197"/>
      <c r="NSQ109" s="197"/>
      <c r="NSR109" s="197"/>
      <c r="NSS109" s="197"/>
      <c r="NST109" s="197"/>
      <c r="NSU109" s="197"/>
      <c r="NSV109" s="197"/>
      <c r="NSW109" s="197"/>
      <c r="NSX109" s="197"/>
      <c r="NSY109" s="197"/>
      <c r="NSZ109" s="197"/>
      <c r="NTA109" s="197"/>
      <c r="NTB109" s="197"/>
      <c r="NTC109" s="197"/>
      <c r="NTD109" s="197"/>
      <c r="NTE109" s="197"/>
      <c r="NTF109" s="197"/>
      <c r="NTG109" s="197"/>
      <c r="NTH109" s="197"/>
      <c r="NTI109" s="197"/>
      <c r="NTJ109" s="197"/>
      <c r="NTK109" s="197"/>
      <c r="NTL109" s="197"/>
      <c r="NTM109" s="197"/>
      <c r="NTN109" s="197"/>
      <c r="NTO109" s="197"/>
      <c r="NTP109" s="197"/>
      <c r="NTQ109" s="197"/>
      <c r="NTR109" s="197"/>
      <c r="NTS109" s="197"/>
      <c r="NTT109" s="197"/>
      <c r="NTU109" s="197"/>
      <c r="NTV109" s="197"/>
      <c r="NTW109" s="197"/>
      <c r="NTX109" s="197"/>
      <c r="NTY109" s="197"/>
      <c r="NTZ109" s="197"/>
      <c r="NUA109" s="197"/>
      <c r="NUB109" s="197"/>
      <c r="NUC109" s="197"/>
      <c r="NUD109" s="197"/>
      <c r="NUE109" s="197"/>
      <c r="NUF109" s="197"/>
      <c r="NUG109" s="197"/>
      <c r="NUH109" s="197"/>
      <c r="NUI109" s="197"/>
      <c r="NUJ109" s="197"/>
      <c r="NUK109" s="197"/>
      <c r="NUL109" s="197"/>
      <c r="NUM109" s="197"/>
      <c r="NUN109" s="197"/>
      <c r="NUO109" s="197"/>
      <c r="NUP109" s="197"/>
      <c r="NUQ109" s="197"/>
      <c r="NUR109" s="197"/>
      <c r="NUS109" s="197"/>
      <c r="NUT109" s="197"/>
      <c r="NUU109" s="197"/>
      <c r="NUV109" s="197"/>
      <c r="NUW109" s="197"/>
      <c r="NUX109" s="197"/>
      <c r="NUY109" s="197"/>
      <c r="NUZ109" s="197"/>
      <c r="NVA109" s="197"/>
      <c r="NVB109" s="197"/>
      <c r="NVC109" s="197"/>
      <c r="NVD109" s="197"/>
      <c r="NVE109" s="197"/>
      <c r="NVF109" s="197"/>
      <c r="NVG109" s="197"/>
      <c r="NVH109" s="197"/>
      <c r="NVI109" s="197"/>
      <c r="NVJ109" s="197"/>
      <c r="NVK109" s="197"/>
      <c r="NVL109" s="197"/>
      <c r="NVM109" s="197"/>
      <c r="NVN109" s="197"/>
      <c r="NVO109" s="197"/>
      <c r="NVP109" s="197"/>
      <c r="NVQ109" s="197"/>
      <c r="NVR109" s="197"/>
      <c r="NVS109" s="197"/>
      <c r="NVT109" s="197"/>
      <c r="NVU109" s="197"/>
      <c r="NVV109" s="197"/>
      <c r="NVW109" s="197"/>
      <c r="NVX109" s="197"/>
      <c r="NVY109" s="197"/>
      <c r="NVZ109" s="197"/>
      <c r="NWA109" s="197"/>
      <c r="NWB109" s="197"/>
      <c r="NWC109" s="197"/>
      <c r="NWD109" s="197"/>
      <c r="NWE109" s="197"/>
      <c r="NWF109" s="197"/>
      <c r="NWG109" s="197"/>
      <c r="NWH109" s="197"/>
      <c r="NWI109" s="197"/>
      <c r="NWJ109" s="197"/>
      <c r="NWK109" s="197"/>
      <c r="NWL109" s="197"/>
      <c r="NWM109" s="197"/>
      <c r="NWN109" s="197"/>
      <c r="NWO109" s="197"/>
      <c r="NWP109" s="197"/>
      <c r="NWQ109" s="197"/>
      <c r="NWR109" s="197"/>
      <c r="NWS109" s="197"/>
      <c r="NWT109" s="197"/>
      <c r="NWU109" s="197"/>
      <c r="NWV109" s="197"/>
      <c r="NWW109" s="197"/>
      <c r="NWX109" s="197"/>
      <c r="NWY109" s="197"/>
      <c r="NWZ109" s="197"/>
      <c r="NXA109" s="197"/>
      <c r="NXB109" s="197"/>
      <c r="NXC109" s="197"/>
      <c r="NXD109" s="197"/>
      <c r="NXE109" s="197"/>
      <c r="NXF109" s="197"/>
      <c r="NXG109" s="197"/>
      <c r="NXH109" s="197"/>
      <c r="NXI109" s="197"/>
      <c r="NXJ109" s="197"/>
      <c r="NXK109" s="197"/>
      <c r="NXL109" s="197"/>
      <c r="NXM109" s="197"/>
      <c r="NXN109" s="197"/>
      <c r="NXO109" s="197"/>
      <c r="NXP109" s="197"/>
      <c r="NXQ109" s="197"/>
      <c r="NXR109" s="197"/>
      <c r="NXS109" s="197"/>
      <c r="NXT109" s="197"/>
      <c r="NXU109" s="197"/>
      <c r="NXV109" s="197"/>
      <c r="NXW109" s="197"/>
      <c r="NXX109" s="197"/>
      <c r="NXY109" s="197"/>
      <c r="NXZ109" s="197"/>
      <c r="NYA109" s="197"/>
      <c r="NYB109" s="197"/>
      <c r="NYC109" s="197"/>
      <c r="NYD109" s="197"/>
      <c r="NYE109" s="197"/>
      <c r="NYF109" s="197"/>
      <c r="NYG109" s="197"/>
      <c r="NYH109" s="197"/>
      <c r="NYI109" s="197"/>
      <c r="NYJ109" s="197"/>
      <c r="NYK109" s="197"/>
      <c r="NYL109" s="197"/>
      <c r="NYM109" s="197"/>
      <c r="NYN109" s="197"/>
      <c r="NYO109" s="197"/>
      <c r="NYP109" s="197"/>
      <c r="NYQ109" s="197"/>
      <c r="NYR109" s="197"/>
      <c r="NYS109" s="197"/>
      <c r="NYT109" s="197"/>
      <c r="NYU109" s="197"/>
      <c r="NYV109" s="197"/>
      <c r="NYW109" s="197"/>
      <c r="NYX109" s="197"/>
      <c r="NYY109" s="197"/>
      <c r="NYZ109" s="197"/>
      <c r="NZA109" s="197"/>
      <c r="NZB109" s="197"/>
      <c r="NZC109" s="197"/>
      <c r="NZD109" s="197"/>
      <c r="NZE109" s="197"/>
      <c r="NZF109" s="197"/>
      <c r="NZG109" s="197"/>
      <c r="NZH109" s="197"/>
      <c r="NZI109" s="197"/>
      <c r="NZJ109" s="197"/>
      <c r="NZK109" s="197"/>
      <c r="NZL109" s="197"/>
      <c r="NZM109" s="197"/>
      <c r="NZN109" s="197"/>
      <c r="NZO109" s="197"/>
      <c r="NZP109" s="197"/>
      <c r="NZQ109" s="197"/>
      <c r="NZR109" s="197"/>
      <c r="NZS109" s="197"/>
      <c r="NZT109" s="197"/>
      <c r="NZU109" s="197"/>
      <c r="NZV109" s="197"/>
      <c r="NZW109" s="197"/>
      <c r="NZX109" s="197"/>
      <c r="NZY109" s="197"/>
      <c r="NZZ109" s="197"/>
      <c r="OAA109" s="197"/>
      <c r="OAB109" s="197"/>
      <c r="OAC109" s="197"/>
      <c r="OAD109" s="197"/>
      <c r="OAE109" s="197"/>
      <c r="OAF109" s="197"/>
      <c r="OAG109" s="197"/>
      <c r="OAH109" s="197"/>
      <c r="OAI109" s="197"/>
      <c r="OAJ109" s="197"/>
      <c r="OAK109" s="197"/>
      <c r="OAL109" s="197"/>
      <c r="OAM109" s="197"/>
      <c r="OAN109" s="197"/>
      <c r="OAO109" s="197"/>
      <c r="OAP109" s="197"/>
      <c r="OAQ109" s="197"/>
      <c r="OAR109" s="197"/>
      <c r="OAS109" s="197"/>
      <c r="OAT109" s="197"/>
      <c r="OAU109" s="197"/>
      <c r="OAV109" s="197"/>
      <c r="OAW109" s="197"/>
      <c r="OAX109" s="197"/>
      <c r="OAY109" s="197"/>
      <c r="OAZ109" s="197"/>
      <c r="OBA109" s="197"/>
      <c r="OBB109" s="197"/>
      <c r="OBC109" s="197"/>
      <c r="OBD109" s="197"/>
      <c r="OBE109" s="197"/>
      <c r="OBF109" s="197"/>
      <c r="OBG109" s="197"/>
      <c r="OBH109" s="197"/>
      <c r="OBI109" s="197"/>
      <c r="OBJ109" s="197"/>
      <c r="OBK109" s="197"/>
      <c r="OBL109" s="197"/>
      <c r="OBM109" s="197"/>
      <c r="OBN109" s="197"/>
      <c r="OBO109" s="197"/>
      <c r="OBP109" s="197"/>
      <c r="OBQ109" s="197"/>
      <c r="OBR109" s="197"/>
      <c r="OBS109" s="197"/>
      <c r="OBT109" s="197"/>
      <c r="OBU109" s="197"/>
      <c r="OBV109" s="197"/>
      <c r="OBW109" s="197"/>
      <c r="OBX109" s="197"/>
      <c r="OBY109" s="197"/>
      <c r="OBZ109" s="197"/>
      <c r="OCA109" s="197"/>
      <c r="OCB109" s="197"/>
      <c r="OCC109" s="197"/>
      <c r="OCD109" s="197"/>
      <c r="OCE109" s="197"/>
      <c r="OCF109" s="197"/>
      <c r="OCG109" s="197"/>
      <c r="OCH109" s="197"/>
      <c r="OCI109" s="197"/>
      <c r="OCJ109" s="197"/>
      <c r="OCK109" s="197"/>
      <c r="OCL109" s="197"/>
      <c r="OCM109" s="197"/>
      <c r="OCN109" s="197"/>
      <c r="OCO109" s="197"/>
      <c r="OCP109" s="197"/>
      <c r="OCQ109" s="197"/>
      <c r="OCR109" s="197"/>
      <c r="OCS109" s="197"/>
      <c r="OCT109" s="197"/>
      <c r="OCU109" s="197"/>
      <c r="OCV109" s="197"/>
      <c r="OCW109" s="197"/>
      <c r="OCX109" s="197"/>
      <c r="OCY109" s="197"/>
      <c r="OCZ109" s="197"/>
      <c r="ODA109" s="197"/>
      <c r="ODB109" s="197"/>
      <c r="ODC109" s="197"/>
      <c r="ODD109" s="197"/>
      <c r="ODE109" s="197"/>
      <c r="ODF109" s="197"/>
      <c r="ODG109" s="197"/>
      <c r="ODH109" s="197"/>
      <c r="ODI109" s="197"/>
      <c r="ODJ109" s="197"/>
      <c r="ODK109" s="197"/>
      <c r="ODL109" s="197"/>
      <c r="ODM109" s="197"/>
      <c r="ODN109" s="197"/>
      <c r="ODO109" s="197"/>
      <c r="ODP109" s="197"/>
      <c r="ODQ109" s="197"/>
      <c r="ODR109" s="197"/>
      <c r="ODS109" s="197"/>
      <c r="ODT109" s="197"/>
      <c r="ODU109" s="197"/>
      <c r="ODV109" s="197"/>
      <c r="ODW109" s="197"/>
      <c r="ODX109" s="197"/>
      <c r="ODY109" s="197"/>
      <c r="ODZ109" s="197"/>
      <c r="OEA109" s="197"/>
      <c r="OEB109" s="197"/>
      <c r="OEC109" s="197"/>
      <c r="OED109" s="197"/>
      <c r="OEE109" s="197"/>
      <c r="OEF109" s="197"/>
      <c r="OEG109" s="197"/>
      <c r="OEH109" s="197"/>
      <c r="OEI109" s="197"/>
      <c r="OEJ109" s="197"/>
      <c r="OEK109" s="197"/>
      <c r="OEL109" s="197"/>
      <c r="OEM109" s="197"/>
      <c r="OEN109" s="197"/>
      <c r="OEO109" s="197"/>
      <c r="OEP109" s="197"/>
      <c r="OEQ109" s="197"/>
      <c r="OER109" s="197"/>
      <c r="OES109" s="197"/>
      <c r="OET109" s="197"/>
      <c r="OEU109" s="197"/>
      <c r="OEV109" s="197"/>
      <c r="OEW109" s="197"/>
      <c r="OEX109" s="197"/>
      <c r="OEY109" s="197"/>
      <c r="OEZ109" s="197"/>
      <c r="OFA109" s="197"/>
      <c r="OFB109" s="197"/>
      <c r="OFC109" s="197"/>
      <c r="OFD109" s="197"/>
      <c r="OFE109" s="197"/>
      <c r="OFF109" s="197"/>
      <c r="OFG109" s="197"/>
      <c r="OFH109" s="197"/>
      <c r="OFI109" s="197"/>
      <c r="OFJ109" s="197"/>
      <c r="OFK109" s="197"/>
      <c r="OFL109" s="197"/>
      <c r="OFM109" s="197"/>
      <c r="OFN109" s="197"/>
      <c r="OFO109" s="197"/>
      <c r="OFP109" s="197"/>
      <c r="OFQ109" s="197"/>
      <c r="OFR109" s="197"/>
      <c r="OFS109" s="197"/>
      <c r="OFT109" s="197"/>
      <c r="OFU109" s="197"/>
      <c r="OFV109" s="197"/>
      <c r="OFW109" s="197"/>
      <c r="OFX109" s="197"/>
      <c r="OFY109" s="197"/>
      <c r="OFZ109" s="197"/>
      <c r="OGA109" s="197"/>
      <c r="OGB109" s="197"/>
      <c r="OGC109" s="197"/>
      <c r="OGD109" s="197"/>
      <c r="OGE109" s="197"/>
      <c r="OGF109" s="197"/>
      <c r="OGG109" s="197"/>
      <c r="OGH109" s="197"/>
      <c r="OGI109" s="197"/>
      <c r="OGJ109" s="197"/>
      <c r="OGK109" s="197"/>
      <c r="OGL109" s="197"/>
      <c r="OGM109" s="197"/>
      <c r="OGN109" s="197"/>
      <c r="OGO109" s="197"/>
      <c r="OGP109" s="197"/>
      <c r="OGQ109" s="197"/>
      <c r="OGR109" s="197"/>
      <c r="OGS109" s="197"/>
      <c r="OGT109" s="197"/>
      <c r="OGU109" s="197"/>
      <c r="OGV109" s="197"/>
      <c r="OGW109" s="197"/>
      <c r="OGX109" s="197"/>
      <c r="OGY109" s="197"/>
      <c r="OGZ109" s="197"/>
      <c r="OHA109" s="197"/>
      <c r="OHB109" s="197"/>
      <c r="OHC109" s="197"/>
      <c r="OHD109" s="197"/>
      <c r="OHE109" s="197"/>
      <c r="OHF109" s="197"/>
      <c r="OHG109" s="197"/>
      <c r="OHH109" s="197"/>
      <c r="OHI109" s="197"/>
      <c r="OHJ109" s="197"/>
      <c r="OHK109" s="197"/>
      <c r="OHL109" s="197"/>
      <c r="OHM109" s="197"/>
      <c r="OHN109" s="197"/>
      <c r="OHO109" s="197"/>
      <c r="OHP109" s="197"/>
      <c r="OHQ109" s="197"/>
      <c r="OHR109" s="197"/>
      <c r="OHS109" s="197"/>
      <c r="OHT109" s="197"/>
      <c r="OHU109" s="197"/>
      <c r="OHV109" s="197"/>
      <c r="OHW109" s="197"/>
      <c r="OHX109" s="197"/>
      <c r="OHY109" s="197"/>
      <c r="OHZ109" s="197"/>
      <c r="OIA109" s="197"/>
      <c r="OIB109" s="197"/>
      <c r="OIC109" s="197"/>
      <c r="OID109" s="197"/>
      <c r="OIE109" s="197"/>
      <c r="OIF109" s="197"/>
      <c r="OIG109" s="197"/>
      <c r="OIH109" s="197"/>
      <c r="OII109" s="197"/>
      <c r="OIJ109" s="197"/>
      <c r="OIK109" s="197"/>
      <c r="OIL109" s="197"/>
      <c r="OIM109" s="197"/>
      <c r="OIN109" s="197"/>
      <c r="OIO109" s="197"/>
      <c r="OIP109" s="197"/>
      <c r="OIQ109" s="197"/>
      <c r="OIR109" s="197"/>
      <c r="OIS109" s="197"/>
      <c r="OIT109" s="197"/>
      <c r="OIU109" s="197"/>
      <c r="OIV109" s="197"/>
      <c r="OIW109" s="197"/>
      <c r="OIX109" s="197"/>
      <c r="OIY109" s="197"/>
      <c r="OIZ109" s="197"/>
      <c r="OJA109" s="197"/>
      <c r="OJB109" s="197"/>
      <c r="OJC109" s="197"/>
      <c r="OJD109" s="197"/>
      <c r="OJE109" s="197"/>
      <c r="OJF109" s="197"/>
      <c r="OJG109" s="197"/>
      <c r="OJH109" s="197"/>
      <c r="OJI109" s="197"/>
      <c r="OJJ109" s="197"/>
      <c r="OJK109" s="197"/>
      <c r="OJL109" s="197"/>
      <c r="OJM109" s="197"/>
      <c r="OJN109" s="197"/>
      <c r="OJO109" s="197"/>
      <c r="OJP109" s="197"/>
      <c r="OJQ109" s="197"/>
      <c r="OJR109" s="197"/>
      <c r="OJS109" s="197"/>
      <c r="OJT109" s="197"/>
      <c r="OJU109" s="197"/>
      <c r="OJV109" s="197"/>
      <c r="OJW109" s="197"/>
      <c r="OJX109" s="197"/>
      <c r="OJY109" s="197"/>
      <c r="OJZ109" s="197"/>
      <c r="OKA109" s="197"/>
      <c r="OKB109" s="197"/>
      <c r="OKC109" s="197"/>
      <c r="OKD109" s="197"/>
      <c r="OKE109" s="197"/>
      <c r="OKF109" s="197"/>
      <c r="OKG109" s="197"/>
      <c r="OKH109" s="197"/>
      <c r="OKI109" s="197"/>
      <c r="OKJ109" s="197"/>
      <c r="OKK109" s="197"/>
      <c r="OKL109" s="197"/>
      <c r="OKM109" s="197"/>
      <c r="OKN109" s="197"/>
      <c r="OKO109" s="197"/>
      <c r="OKP109" s="197"/>
      <c r="OKQ109" s="197"/>
      <c r="OKR109" s="197"/>
      <c r="OKS109" s="197"/>
      <c r="OKT109" s="197"/>
      <c r="OKU109" s="197"/>
      <c r="OKV109" s="197"/>
      <c r="OKW109" s="197"/>
      <c r="OKX109" s="197"/>
      <c r="OKY109" s="197"/>
      <c r="OKZ109" s="197"/>
      <c r="OLA109" s="197"/>
      <c r="OLB109" s="197"/>
      <c r="OLC109" s="197"/>
      <c r="OLD109" s="197"/>
      <c r="OLE109" s="197"/>
      <c r="OLF109" s="197"/>
      <c r="OLG109" s="197"/>
      <c r="OLH109" s="197"/>
      <c r="OLI109" s="197"/>
      <c r="OLJ109" s="197"/>
      <c r="OLK109" s="197"/>
      <c r="OLL109" s="197"/>
      <c r="OLM109" s="197"/>
      <c r="OLN109" s="197"/>
      <c r="OLO109" s="197"/>
      <c r="OLP109" s="197"/>
      <c r="OLQ109" s="197"/>
      <c r="OLR109" s="197"/>
      <c r="OLS109" s="197"/>
      <c r="OLT109" s="197"/>
      <c r="OLU109" s="197"/>
      <c r="OLV109" s="197"/>
      <c r="OLW109" s="197"/>
      <c r="OLX109" s="197"/>
      <c r="OLY109" s="197"/>
      <c r="OLZ109" s="197"/>
      <c r="OMA109" s="197"/>
      <c r="OMB109" s="197"/>
      <c r="OMC109" s="197"/>
      <c r="OMD109" s="197"/>
      <c r="OME109" s="197"/>
      <c r="OMF109" s="197"/>
      <c r="OMG109" s="197"/>
      <c r="OMH109" s="197"/>
      <c r="OMI109" s="197"/>
      <c r="OMJ109" s="197"/>
      <c r="OMK109" s="197"/>
      <c r="OML109" s="197"/>
      <c r="OMM109" s="197"/>
      <c r="OMN109" s="197"/>
      <c r="OMO109" s="197"/>
      <c r="OMP109" s="197"/>
      <c r="OMQ109" s="197"/>
      <c r="OMR109" s="197"/>
      <c r="OMS109" s="197"/>
      <c r="OMT109" s="197"/>
      <c r="OMU109" s="197"/>
      <c r="OMV109" s="197"/>
      <c r="OMW109" s="197"/>
      <c r="OMX109" s="197"/>
      <c r="OMY109" s="197"/>
      <c r="OMZ109" s="197"/>
      <c r="ONA109" s="197"/>
      <c r="ONB109" s="197"/>
      <c r="ONC109" s="197"/>
      <c r="OND109" s="197"/>
      <c r="ONE109" s="197"/>
      <c r="ONF109" s="197"/>
      <c r="ONG109" s="197"/>
      <c r="ONH109" s="197"/>
      <c r="ONI109" s="197"/>
      <c r="ONJ109" s="197"/>
      <c r="ONK109" s="197"/>
      <c r="ONL109" s="197"/>
      <c r="ONM109" s="197"/>
      <c r="ONN109" s="197"/>
      <c r="ONO109" s="197"/>
      <c r="ONP109" s="197"/>
      <c r="ONQ109" s="197"/>
      <c r="ONR109" s="197"/>
      <c r="ONS109" s="197"/>
      <c r="ONT109" s="197"/>
      <c r="ONU109" s="197"/>
      <c r="ONV109" s="197"/>
      <c r="ONW109" s="197"/>
      <c r="ONX109" s="197"/>
      <c r="ONY109" s="197"/>
      <c r="ONZ109" s="197"/>
      <c r="OOA109" s="197"/>
      <c r="OOB109" s="197"/>
      <c r="OOC109" s="197"/>
      <c r="OOD109" s="197"/>
      <c r="OOE109" s="197"/>
      <c r="OOF109" s="197"/>
      <c r="OOG109" s="197"/>
      <c r="OOH109" s="197"/>
      <c r="OOI109" s="197"/>
      <c r="OOJ109" s="197"/>
      <c r="OOK109" s="197"/>
      <c r="OOL109" s="197"/>
      <c r="OOM109" s="197"/>
      <c r="OON109" s="197"/>
      <c r="OOO109" s="197"/>
      <c r="OOP109" s="197"/>
      <c r="OOQ109" s="197"/>
      <c r="OOR109" s="197"/>
      <c r="OOS109" s="197"/>
      <c r="OOT109" s="197"/>
      <c r="OOU109" s="197"/>
      <c r="OOV109" s="197"/>
      <c r="OOW109" s="197"/>
      <c r="OOX109" s="197"/>
      <c r="OOY109" s="197"/>
      <c r="OOZ109" s="197"/>
      <c r="OPA109" s="197"/>
      <c r="OPB109" s="197"/>
      <c r="OPC109" s="197"/>
      <c r="OPD109" s="197"/>
      <c r="OPE109" s="197"/>
      <c r="OPF109" s="197"/>
      <c r="OPG109" s="197"/>
      <c r="OPH109" s="197"/>
      <c r="OPI109" s="197"/>
      <c r="OPJ109" s="197"/>
      <c r="OPK109" s="197"/>
      <c r="OPL109" s="197"/>
      <c r="OPM109" s="197"/>
      <c r="OPN109" s="197"/>
      <c r="OPO109" s="197"/>
      <c r="OPP109" s="197"/>
      <c r="OPQ109" s="197"/>
      <c r="OPR109" s="197"/>
      <c r="OPS109" s="197"/>
      <c r="OPT109" s="197"/>
      <c r="OPU109" s="197"/>
      <c r="OPV109" s="197"/>
      <c r="OPW109" s="197"/>
      <c r="OPX109" s="197"/>
      <c r="OPY109" s="197"/>
      <c r="OPZ109" s="197"/>
      <c r="OQA109" s="197"/>
      <c r="OQB109" s="197"/>
      <c r="OQC109" s="197"/>
      <c r="OQD109" s="197"/>
      <c r="OQE109" s="197"/>
      <c r="OQF109" s="197"/>
      <c r="OQG109" s="197"/>
      <c r="OQH109" s="197"/>
      <c r="OQI109" s="197"/>
      <c r="OQJ109" s="197"/>
      <c r="OQK109" s="197"/>
      <c r="OQL109" s="197"/>
      <c r="OQM109" s="197"/>
      <c r="OQN109" s="197"/>
      <c r="OQO109" s="197"/>
      <c r="OQP109" s="197"/>
      <c r="OQQ109" s="197"/>
      <c r="OQR109" s="197"/>
      <c r="OQS109" s="197"/>
      <c r="OQT109" s="197"/>
      <c r="OQU109" s="197"/>
      <c r="OQV109" s="197"/>
      <c r="OQW109" s="197"/>
      <c r="OQX109" s="197"/>
      <c r="OQY109" s="197"/>
      <c r="OQZ109" s="197"/>
      <c r="ORA109" s="197"/>
      <c r="ORB109" s="197"/>
      <c r="ORC109" s="197"/>
      <c r="ORD109" s="197"/>
      <c r="ORE109" s="197"/>
      <c r="ORF109" s="197"/>
      <c r="ORG109" s="197"/>
      <c r="ORH109" s="197"/>
      <c r="ORI109" s="197"/>
      <c r="ORJ109" s="197"/>
      <c r="ORK109" s="197"/>
      <c r="ORL109" s="197"/>
      <c r="ORM109" s="197"/>
      <c r="ORN109" s="197"/>
      <c r="ORO109" s="197"/>
      <c r="ORP109" s="197"/>
      <c r="ORQ109" s="197"/>
      <c r="ORR109" s="197"/>
      <c r="ORS109" s="197"/>
      <c r="ORT109" s="197"/>
      <c r="ORU109" s="197"/>
      <c r="ORV109" s="197"/>
      <c r="ORW109" s="197"/>
      <c r="ORX109" s="197"/>
      <c r="ORY109" s="197"/>
      <c r="ORZ109" s="197"/>
      <c r="OSA109" s="197"/>
      <c r="OSB109" s="197"/>
      <c r="OSC109" s="197"/>
      <c r="OSD109" s="197"/>
      <c r="OSE109" s="197"/>
      <c r="OSF109" s="197"/>
      <c r="OSG109" s="197"/>
      <c r="OSH109" s="197"/>
      <c r="OSI109" s="197"/>
      <c r="OSJ109" s="197"/>
      <c r="OSK109" s="197"/>
      <c r="OSL109" s="197"/>
      <c r="OSM109" s="197"/>
      <c r="OSN109" s="197"/>
      <c r="OSO109" s="197"/>
      <c r="OSP109" s="197"/>
      <c r="OSQ109" s="197"/>
      <c r="OSR109" s="197"/>
      <c r="OSS109" s="197"/>
      <c r="OST109" s="197"/>
      <c r="OSU109" s="197"/>
      <c r="OSV109" s="197"/>
      <c r="OSW109" s="197"/>
      <c r="OSX109" s="197"/>
      <c r="OSY109" s="197"/>
      <c r="OSZ109" s="197"/>
      <c r="OTA109" s="197"/>
      <c r="OTB109" s="197"/>
      <c r="OTC109" s="197"/>
      <c r="OTD109" s="197"/>
      <c r="OTE109" s="197"/>
      <c r="OTF109" s="197"/>
      <c r="OTG109" s="197"/>
      <c r="OTH109" s="197"/>
      <c r="OTI109" s="197"/>
      <c r="OTJ109" s="197"/>
      <c r="OTK109" s="197"/>
      <c r="OTL109" s="197"/>
      <c r="OTM109" s="197"/>
      <c r="OTN109" s="197"/>
      <c r="OTO109" s="197"/>
      <c r="OTP109" s="197"/>
      <c r="OTQ109" s="197"/>
      <c r="OTR109" s="197"/>
      <c r="OTS109" s="197"/>
      <c r="OTT109" s="197"/>
      <c r="OTU109" s="197"/>
      <c r="OTV109" s="197"/>
      <c r="OTW109" s="197"/>
      <c r="OTX109" s="197"/>
      <c r="OTY109" s="197"/>
      <c r="OTZ109" s="197"/>
      <c r="OUA109" s="197"/>
      <c r="OUB109" s="197"/>
      <c r="OUC109" s="197"/>
      <c r="OUD109" s="197"/>
      <c r="OUE109" s="197"/>
      <c r="OUF109" s="197"/>
      <c r="OUG109" s="197"/>
      <c r="OUH109" s="197"/>
      <c r="OUI109" s="197"/>
      <c r="OUJ109" s="197"/>
      <c r="OUK109" s="197"/>
      <c r="OUL109" s="197"/>
      <c r="OUM109" s="197"/>
      <c r="OUN109" s="197"/>
      <c r="OUO109" s="197"/>
      <c r="OUP109" s="197"/>
      <c r="OUQ109" s="197"/>
      <c r="OUR109" s="197"/>
      <c r="OUS109" s="197"/>
      <c r="OUT109" s="197"/>
      <c r="OUU109" s="197"/>
      <c r="OUV109" s="197"/>
      <c r="OUW109" s="197"/>
      <c r="OUX109" s="197"/>
      <c r="OUY109" s="197"/>
      <c r="OUZ109" s="197"/>
      <c r="OVA109" s="197"/>
      <c r="OVB109" s="197"/>
      <c r="OVC109" s="197"/>
      <c r="OVD109" s="197"/>
      <c r="OVE109" s="197"/>
      <c r="OVF109" s="197"/>
      <c r="OVG109" s="197"/>
      <c r="OVH109" s="197"/>
      <c r="OVI109" s="197"/>
      <c r="OVJ109" s="197"/>
      <c r="OVK109" s="197"/>
      <c r="OVL109" s="197"/>
      <c r="OVM109" s="197"/>
      <c r="OVN109" s="197"/>
      <c r="OVO109" s="197"/>
      <c r="OVP109" s="197"/>
      <c r="OVQ109" s="197"/>
      <c r="OVR109" s="197"/>
      <c r="OVS109" s="197"/>
      <c r="OVT109" s="197"/>
      <c r="OVU109" s="197"/>
      <c r="OVV109" s="197"/>
      <c r="OVW109" s="197"/>
      <c r="OVX109" s="197"/>
      <c r="OVY109" s="197"/>
      <c r="OVZ109" s="197"/>
      <c r="OWA109" s="197"/>
      <c r="OWB109" s="197"/>
      <c r="OWC109" s="197"/>
      <c r="OWD109" s="197"/>
      <c r="OWE109" s="197"/>
      <c r="OWF109" s="197"/>
      <c r="OWG109" s="197"/>
      <c r="OWH109" s="197"/>
      <c r="OWI109" s="197"/>
      <c r="OWJ109" s="197"/>
      <c r="OWK109" s="197"/>
      <c r="OWL109" s="197"/>
      <c r="OWM109" s="197"/>
      <c r="OWN109" s="197"/>
      <c r="OWO109" s="197"/>
      <c r="OWP109" s="197"/>
      <c r="OWQ109" s="197"/>
      <c r="OWR109" s="197"/>
      <c r="OWS109" s="197"/>
      <c r="OWT109" s="197"/>
      <c r="OWU109" s="197"/>
      <c r="OWV109" s="197"/>
      <c r="OWW109" s="197"/>
      <c r="OWX109" s="197"/>
      <c r="OWY109" s="197"/>
      <c r="OWZ109" s="197"/>
      <c r="OXA109" s="197"/>
      <c r="OXB109" s="197"/>
      <c r="OXC109" s="197"/>
      <c r="OXD109" s="197"/>
      <c r="OXE109" s="197"/>
      <c r="OXF109" s="197"/>
      <c r="OXG109" s="197"/>
      <c r="OXH109" s="197"/>
      <c r="OXI109" s="197"/>
      <c r="OXJ109" s="197"/>
      <c r="OXK109" s="197"/>
      <c r="OXL109" s="197"/>
      <c r="OXM109" s="197"/>
      <c r="OXN109" s="197"/>
      <c r="OXO109" s="197"/>
      <c r="OXP109" s="197"/>
      <c r="OXQ109" s="197"/>
      <c r="OXR109" s="197"/>
      <c r="OXS109" s="197"/>
      <c r="OXT109" s="197"/>
      <c r="OXU109" s="197"/>
      <c r="OXV109" s="197"/>
      <c r="OXW109" s="197"/>
      <c r="OXX109" s="197"/>
      <c r="OXY109" s="197"/>
      <c r="OXZ109" s="197"/>
      <c r="OYA109" s="197"/>
      <c r="OYB109" s="197"/>
      <c r="OYC109" s="197"/>
      <c r="OYD109" s="197"/>
      <c r="OYE109" s="197"/>
      <c r="OYF109" s="197"/>
      <c r="OYG109" s="197"/>
      <c r="OYH109" s="197"/>
      <c r="OYI109" s="197"/>
      <c r="OYJ109" s="197"/>
      <c r="OYK109" s="197"/>
      <c r="OYL109" s="197"/>
      <c r="OYM109" s="197"/>
      <c r="OYN109" s="197"/>
      <c r="OYO109" s="197"/>
      <c r="OYP109" s="197"/>
      <c r="OYQ109" s="197"/>
      <c r="OYR109" s="197"/>
      <c r="OYS109" s="197"/>
      <c r="OYT109" s="197"/>
      <c r="OYU109" s="197"/>
      <c r="OYV109" s="197"/>
      <c r="OYW109" s="197"/>
      <c r="OYX109" s="197"/>
      <c r="OYY109" s="197"/>
      <c r="OYZ109" s="197"/>
      <c r="OZA109" s="197"/>
      <c r="OZB109" s="197"/>
      <c r="OZC109" s="197"/>
      <c r="OZD109" s="197"/>
      <c r="OZE109" s="197"/>
      <c r="OZF109" s="197"/>
      <c r="OZG109" s="197"/>
      <c r="OZH109" s="197"/>
      <c r="OZI109" s="197"/>
      <c r="OZJ109" s="197"/>
      <c r="OZK109" s="197"/>
      <c r="OZL109" s="197"/>
      <c r="OZM109" s="197"/>
      <c r="OZN109" s="197"/>
      <c r="OZO109" s="197"/>
      <c r="OZP109" s="197"/>
      <c r="OZQ109" s="197"/>
      <c r="OZR109" s="197"/>
      <c r="OZS109" s="197"/>
      <c r="OZT109" s="197"/>
      <c r="OZU109" s="197"/>
      <c r="OZV109" s="197"/>
      <c r="OZW109" s="197"/>
      <c r="OZX109" s="197"/>
      <c r="OZY109" s="197"/>
      <c r="OZZ109" s="197"/>
      <c r="PAA109" s="197"/>
      <c r="PAB109" s="197"/>
      <c r="PAC109" s="197"/>
      <c r="PAD109" s="197"/>
      <c r="PAE109" s="197"/>
      <c r="PAF109" s="197"/>
      <c r="PAG109" s="197"/>
      <c r="PAH109" s="197"/>
      <c r="PAI109" s="197"/>
      <c r="PAJ109" s="197"/>
      <c r="PAK109" s="197"/>
      <c r="PAL109" s="197"/>
      <c r="PAM109" s="197"/>
      <c r="PAN109" s="197"/>
      <c r="PAO109" s="197"/>
      <c r="PAP109" s="197"/>
      <c r="PAQ109" s="197"/>
      <c r="PAR109" s="197"/>
      <c r="PAS109" s="197"/>
      <c r="PAT109" s="197"/>
      <c r="PAU109" s="197"/>
      <c r="PAV109" s="197"/>
      <c r="PAW109" s="197"/>
      <c r="PAX109" s="197"/>
      <c r="PAY109" s="197"/>
      <c r="PAZ109" s="197"/>
      <c r="PBA109" s="197"/>
      <c r="PBB109" s="197"/>
      <c r="PBC109" s="197"/>
      <c r="PBD109" s="197"/>
      <c r="PBE109" s="197"/>
      <c r="PBF109" s="197"/>
      <c r="PBG109" s="197"/>
      <c r="PBH109" s="197"/>
      <c r="PBI109" s="197"/>
      <c r="PBJ109" s="197"/>
      <c r="PBK109" s="197"/>
      <c r="PBL109" s="197"/>
      <c r="PBM109" s="197"/>
      <c r="PBN109" s="197"/>
      <c r="PBO109" s="197"/>
      <c r="PBP109" s="197"/>
      <c r="PBQ109" s="197"/>
      <c r="PBR109" s="197"/>
      <c r="PBS109" s="197"/>
      <c r="PBT109" s="197"/>
      <c r="PBU109" s="197"/>
      <c r="PBV109" s="197"/>
      <c r="PBW109" s="197"/>
      <c r="PBX109" s="197"/>
      <c r="PBY109" s="197"/>
      <c r="PBZ109" s="197"/>
      <c r="PCA109" s="197"/>
      <c r="PCB109" s="197"/>
      <c r="PCC109" s="197"/>
      <c r="PCD109" s="197"/>
      <c r="PCE109" s="197"/>
      <c r="PCF109" s="197"/>
      <c r="PCG109" s="197"/>
      <c r="PCH109" s="197"/>
      <c r="PCI109" s="197"/>
      <c r="PCJ109" s="197"/>
      <c r="PCK109" s="197"/>
      <c r="PCL109" s="197"/>
      <c r="PCM109" s="197"/>
      <c r="PCN109" s="197"/>
      <c r="PCO109" s="197"/>
      <c r="PCP109" s="197"/>
      <c r="PCQ109" s="197"/>
      <c r="PCR109" s="197"/>
      <c r="PCS109" s="197"/>
      <c r="PCT109" s="197"/>
      <c r="PCU109" s="197"/>
      <c r="PCV109" s="197"/>
      <c r="PCW109" s="197"/>
      <c r="PCX109" s="197"/>
      <c r="PCY109" s="197"/>
      <c r="PCZ109" s="197"/>
      <c r="PDA109" s="197"/>
      <c r="PDB109" s="197"/>
      <c r="PDC109" s="197"/>
      <c r="PDD109" s="197"/>
      <c r="PDE109" s="197"/>
      <c r="PDF109" s="197"/>
      <c r="PDG109" s="197"/>
      <c r="PDH109" s="197"/>
      <c r="PDI109" s="197"/>
      <c r="PDJ109" s="197"/>
      <c r="PDK109" s="197"/>
      <c r="PDL109" s="197"/>
      <c r="PDM109" s="197"/>
      <c r="PDN109" s="197"/>
      <c r="PDO109" s="197"/>
      <c r="PDP109" s="197"/>
      <c r="PDQ109" s="197"/>
      <c r="PDR109" s="197"/>
      <c r="PDS109" s="197"/>
      <c r="PDT109" s="197"/>
      <c r="PDU109" s="197"/>
      <c r="PDV109" s="197"/>
      <c r="PDW109" s="197"/>
      <c r="PDX109" s="197"/>
      <c r="PDY109" s="197"/>
      <c r="PDZ109" s="197"/>
      <c r="PEA109" s="197"/>
      <c r="PEB109" s="197"/>
      <c r="PEC109" s="197"/>
      <c r="PED109" s="197"/>
      <c r="PEE109" s="197"/>
      <c r="PEF109" s="197"/>
      <c r="PEG109" s="197"/>
      <c r="PEH109" s="197"/>
      <c r="PEI109" s="197"/>
      <c r="PEJ109" s="197"/>
      <c r="PEK109" s="197"/>
      <c r="PEL109" s="197"/>
      <c r="PEM109" s="197"/>
      <c r="PEN109" s="197"/>
      <c r="PEO109" s="197"/>
      <c r="PEP109" s="197"/>
      <c r="PEQ109" s="197"/>
      <c r="PER109" s="197"/>
      <c r="PES109" s="197"/>
      <c r="PET109" s="197"/>
      <c r="PEU109" s="197"/>
      <c r="PEV109" s="197"/>
      <c r="PEW109" s="197"/>
      <c r="PEX109" s="197"/>
      <c r="PEY109" s="197"/>
      <c r="PEZ109" s="197"/>
      <c r="PFA109" s="197"/>
      <c r="PFB109" s="197"/>
      <c r="PFC109" s="197"/>
      <c r="PFD109" s="197"/>
      <c r="PFE109" s="197"/>
      <c r="PFF109" s="197"/>
      <c r="PFG109" s="197"/>
      <c r="PFH109" s="197"/>
      <c r="PFI109" s="197"/>
      <c r="PFJ109" s="197"/>
      <c r="PFK109" s="197"/>
      <c r="PFL109" s="197"/>
      <c r="PFM109" s="197"/>
      <c r="PFN109" s="197"/>
      <c r="PFO109" s="197"/>
      <c r="PFP109" s="197"/>
      <c r="PFQ109" s="197"/>
      <c r="PFR109" s="197"/>
      <c r="PFS109" s="197"/>
      <c r="PFT109" s="197"/>
      <c r="PFU109" s="197"/>
      <c r="PFV109" s="197"/>
      <c r="PFW109" s="197"/>
      <c r="PFX109" s="197"/>
      <c r="PFY109" s="197"/>
      <c r="PFZ109" s="197"/>
      <c r="PGA109" s="197"/>
      <c r="PGB109" s="197"/>
      <c r="PGC109" s="197"/>
      <c r="PGD109" s="197"/>
      <c r="PGE109" s="197"/>
      <c r="PGF109" s="197"/>
      <c r="PGG109" s="197"/>
      <c r="PGH109" s="197"/>
      <c r="PGI109" s="197"/>
      <c r="PGJ109" s="197"/>
      <c r="PGK109" s="197"/>
      <c r="PGL109" s="197"/>
      <c r="PGM109" s="197"/>
      <c r="PGN109" s="197"/>
      <c r="PGO109" s="197"/>
      <c r="PGP109" s="197"/>
      <c r="PGQ109" s="197"/>
      <c r="PGR109" s="197"/>
      <c r="PGS109" s="197"/>
      <c r="PGT109" s="197"/>
      <c r="PGU109" s="197"/>
      <c r="PGV109" s="197"/>
      <c r="PGW109" s="197"/>
      <c r="PGX109" s="197"/>
      <c r="PGY109" s="197"/>
      <c r="PGZ109" s="197"/>
      <c r="PHA109" s="197"/>
      <c r="PHB109" s="197"/>
      <c r="PHC109" s="197"/>
      <c r="PHD109" s="197"/>
      <c r="PHE109" s="197"/>
      <c r="PHF109" s="197"/>
      <c r="PHG109" s="197"/>
      <c r="PHH109" s="197"/>
      <c r="PHI109" s="197"/>
      <c r="PHJ109" s="197"/>
      <c r="PHK109" s="197"/>
      <c r="PHL109" s="197"/>
      <c r="PHM109" s="197"/>
      <c r="PHN109" s="197"/>
      <c r="PHO109" s="197"/>
      <c r="PHP109" s="197"/>
      <c r="PHQ109" s="197"/>
      <c r="PHR109" s="197"/>
      <c r="PHS109" s="197"/>
      <c r="PHT109" s="197"/>
      <c r="PHU109" s="197"/>
      <c r="PHV109" s="197"/>
      <c r="PHW109" s="197"/>
      <c r="PHX109" s="197"/>
      <c r="PHY109" s="197"/>
      <c r="PHZ109" s="197"/>
      <c r="PIA109" s="197"/>
      <c r="PIB109" s="197"/>
      <c r="PIC109" s="197"/>
      <c r="PID109" s="197"/>
      <c r="PIE109" s="197"/>
      <c r="PIF109" s="197"/>
      <c r="PIG109" s="197"/>
      <c r="PIH109" s="197"/>
      <c r="PII109" s="197"/>
      <c r="PIJ109" s="197"/>
      <c r="PIK109" s="197"/>
      <c r="PIL109" s="197"/>
      <c r="PIM109" s="197"/>
      <c r="PIN109" s="197"/>
      <c r="PIO109" s="197"/>
      <c r="PIP109" s="197"/>
      <c r="PIQ109" s="197"/>
      <c r="PIR109" s="197"/>
      <c r="PIS109" s="197"/>
      <c r="PIT109" s="197"/>
      <c r="PIU109" s="197"/>
      <c r="PIV109" s="197"/>
      <c r="PIW109" s="197"/>
      <c r="PIX109" s="197"/>
      <c r="PIY109" s="197"/>
      <c r="PIZ109" s="197"/>
      <c r="PJA109" s="197"/>
      <c r="PJB109" s="197"/>
      <c r="PJC109" s="197"/>
      <c r="PJD109" s="197"/>
      <c r="PJE109" s="197"/>
      <c r="PJF109" s="197"/>
      <c r="PJG109" s="197"/>
      <c r="PJH109" s="197"/>
      <c r="PJI109" s="197"/>
      <c r="PJJ109" s="197"/>
      <c r="PJK109" s="197"/>
      <c r="PJL109" s="197"/>
      <c r="PJM109" s="197"/>
      <c r="PJN109" s="197"/>
      <c r="PJO109" s="197"/>
      <c r="PJP109" s="197"/>
      <c r="PJQ109" s="197"/>
      <c r="PJR109" s="197"/>
      <c r="PJS109" s="197"/>
      <c r="PJT109" s="197"/>
      <c r="PJU109" s="197"/>
      <c r="PJV109" s="197"/>
      <c r="PJW109" s="197"/>
      <c r="PJX109" s="197"/>
      <c r="PJY109" s="197"/>
      <c r="PJZ109" s="197"/>
      <c r="PKA109" s="197"/>
      <c r="PKB109" s="197"/>
      <c r="PKC109" s="197"/>
      <c r="PKD109" s="197"/>
      <c r="PKE109" s="197"/>
      <c r="PKF109" s="197"/>
      <c r="PKG109" s="197"/>
      <c r="PKH109" s="197"/>
      <c r="PKI109" s="197"/>
      <c r="PKJ109" s="197"/>
      <c r="PKK109" s="197"/>
      <c r="PKL109" s="197"/>
      <c r="PKM109" s="197"/>
      <c r="PKN109" s="197"/>
      <c r="PKO109" s="197"/>
      <c r="PKP109" s="197"/>
      <c r="PKQ109" s="197"/>
      <c r="PKR109" s="197"/>
      <c r="PKS109" s="197"/>
      <c r="PKT109" s="197"/>
      <c r="PKU109" s="197"/>
      <c r="PKV109" s="197"/>
      <c r="PKW109" s="197"/>
      <c r="PKX109" s="197"/>
      <c r="PKY109" s="197"/>
      <c r="PKZ109" s="197"/>
      <c r="PLA109" s="197"/>
      <c r="PLB109" s="197"/>
      <c r="PLC109" s="197"/>
      <c r="PLD109" s="197"/>
      <c r="PLE109" s="197"/>
      <c r="PLF109" s="197"/>
      <c r="PLG109" s="197"/>
      <c r="PLH109" s="197"/>
      <c r="PLI109" s="197"/>
      <c r="PLJ109" s="197"/>
      <c r="PLK109" s="197"/>
      <c r="PLL109" s="197"/>
      <c r="PLM109" s="197"/>
      <c r="PLN109" s="197"/>
      <c r="PLO109" s="197"/>
      <c r="PLP109" s="197"/>
      <c r="PLQ109" s="197"/>
      <c r="PLR109" s="197"/>
      <c r="PLS109" s="197"/>
      <c r="PLT109" s="197"/>
      <c r="PLU109" s="197"/>
      <c r="PLV109" s="197"/>
      <c r="PLW109" s="197"/>
      <c r="PLX109" s="197"/>
      <c r="PLY109" s="197"/>
      <c r="PLZ109" s="197"/>
      <c r="PMA109" s="197"/>
      <c r="PMB109" s="197"/>
      <c r="PMC109" s="197"/>
      <c r="PMD109" s="197"/>
      <c r="PME109" s="197"/>
      <c r="PMF109" s="197"/>
      <c r="PMG109" s="197"/>
      <c r="PMH109" s="197"/>
      <c r="PMI109" s="197"/>
      <c r="PMJ109" s="197"/>
      <c r="PMK109" s="197"/>
      <c r="PML109" s="197"/>
      <c r="PMM109" s="197"/>
      <c r="PMN109" s="197"/>
      <c r="PMO109" s="197"/>
      <c r="PMP109" s="197"/>
      <c r="PMQ109" s="197"/>
      <c r="PMR109" s="197"/>
      <c r="PMS109" s="197"/>
      <c r="PMT109" s="197"/>
      <c r="PMU109" s="197"/>
      <c r="PMV109" s="197"/>
      <c r="PMW109" s="197"/>
      <c r="PMX109" s="197"/>
      <c r="PMY109" s="197"/>
      <c r="PMZ109" s="197"/>
      <c r="PNA109" s="197"/>
      <c r="PNB109" s="197"/>
      <c r="PNC109" s="197"/>
      <c r="PND109" s="197"/>
      <c r="PNE109" s="197"/>
      <c r="PNF109" s="197"/>
      <c r="PNG109" s="197"/>
      <c r="PNH109" s="197"/>
      <c r="PNI109" s="197"/>
      <c r="PNJ109" s="197"/>
      <c r="PNK109" s="197"/>
      <c r="PNL109" s="197"/>
      <c r="PNM109" s="197"/>
      <c r="PNN109" s="197"/>
      <c r="PNO109" s="197"/>
      <c r="PNP109" s="197"/>
      <c r="PNQ109" s="197"/>
      <c r="PNR109" s="197"/>
      <c r="PNS109" s="197"/>
      <c r="PNT109" s="197"/>
      <c r="PNU109" s="197"/>
      <c r="PNV109" s="197"/>
      <c r="PNW109" s="197"/>
      <c r="PNX109" s="197"/>
      <c r="PNY109" s="197"/>
      <c r="PNZ109" s="197"/>
      <c r="POA109" s="197"/>
      <c r="POB109" s="197"/>
      <c r="POC109" s="197"/>
      <c r="POD109" s="197"/>
      <c r="POE109" s="197"/>
      <c r="POF109" s="197"/>
      <c r="POG109" s="197"/>
      <c r="POH109" s="197"/>
      <c r="POI109" s="197"/>
      <c r="POJ109" s="197"/>
      <c r="POK109" s="197"/>
      <c r="POL109" s="197"/>
      <c r="POM109" s="197"/>
      <c r="PON109" s="197"/>
      <c r="POO109" s="197"/>
      <c r="POP109" s="197"/>
      <c r="POQ109" s="197"/>
      <c r="POR109" s="197"/>
      <c r="POS109" s="197"/>
      <c r="POT109" s="197"/>
      <c r="POU109" s="197"/>
      <c r="POV109" s="197"/>
      <c r="POW109" s="197"/>
      <c r="POX109" s="197"/>
      <c r="POY109" s="197"/>
      <c r="POZ109" s="197"/>
      <c r="PPA109" s="197"/>
      <c r="PPB109" s="197"/>
      <c r="PPC109" s="197"/>
      <c r="PPD109" s="197"/>
      <c r="PPE109" s="197"/>
      <c r="PPF109" s="197"/>
      <c r="PPG109" s="197"/>
      <c r="PPH109" s="197"/>
      <c r="PPI109" s="197"/>
      <c r="PPJ109" s="197"/>
      <c r="PPK109" s="197"/>
      <c r="PPL109" s="197"/>
      <c r="PPM109" s="197"/>
      <c r="PPN109" s="197"/>
      <c r="PPO109" s="197"/>
      <c r="PPP109" s="197"/>
      <c r="PPQ109" s="197"/>
      <c r="PPR109" s="197"/>
      <c r="PPS109" s="197"/>
      <c r="PPT109" s="197"/>
      <c r="PPU109" s="197"/>
      <c r="PPV109" s="197"/>
      <c r="PPW109" s="197"/>
      <c r="PPX109" s="197"/>
      <c r="PPY109" s="197"/>
      <c r="PPZ109" s="197"/>
      <c r="PQA109" s="197"/>
      <c r="PQB109" s="197"/>
      <c r="PQC109" s="197"/>
      <c r="PQD109" s="197"/>
      <c r="PQE109" s="197"/>
      <c r="PQF109" s="197"/>
      <c r="PQG109" s="197"/>
      <c r="PQH109" s="197"/>
      <c r="PQI109" s="197"/>
      <c r="PQJ109" s="197"/>
      <c r="PQK109" s="197"/>
      <c r="PQL109" s="197"/>
      <c r="PQM109" s="197"/>
      <c r="PQN109" s="197"/>
      <c r="PQO109" s="197"/>
      <c r="PQP109" s="197"/>
      <c r="PQQ109" s="197"/>
      <c r="PQR109" s="197"/>
      <c r="PQS109" s="197"/>
      <c r="PQT109" s="197"/>
      <c r="PQU109" s="197"/>
      <c r="PQV109" s="197"/>
      <c r="PQW109" s="197"/>
      <c r="PQX109" s="197"/>
      <c r="PQY109" s="197"/>
      <c r="PQZ109" s="197"/>
      <c r="PRA109" s="197"/>
      <c r="PRB109" s="197"/>
      <c r="PRC109" s="197"/>
      <c r="PRD109" s="197"/>
      <c r="PRE109" s="197"/>
      <c r="PRF109" s="197"/>
      <c r="PRG109" s="197"/>
      <c r="PRH109" s="197"/>
      <c r="PRI109" s="197"/>
      <c r="PRJ109" s="197"/>
      <c r="PRK109" s="197"/>
      <c r="PRL109" s="197"/>
      <c r="PRM109" s="197"/>
      <c r="PRN109" s="197"/>
      <c r="PRO109" s="197"/>
      <c r="PRP109" s="197"/>
      <c r="PRQ109" s="197"/>
      <c r="PRR109" s="197"/>
      <c r="PRS109" s="197"/>
      <c r="PRT109" s="197"/>
      <c r="PRU109" s="197"/>
      <c r="PRV109" s="197"/>
      <c r="PRW109" s="197"/>
      <c r="PRX109" s="197"/>
      <c r="PRY109" s="197"/>
      <c r="PRZ109" s="197"/>
      <c r="PSA109" s="197"/>
      <c r="PSB109" s="197"/>
      <c r="PSC109" s="197"/>
      <c r="PSD109" s="197"/>
      <c r="PSE109" s="197"/>
      <c r="PSF109" s="197"/>
      <c r="PSG109" s="197"/>
      <c r="PSH109" s="197"/>
      <c r="PSI109" s="197"/>
      <c r="PSJ109" s="197"/>
      <c r="PSK109" s="197"/>
      <c r="PSL109" s="197"/>
      <c r="PSM109" s="197"/>
      <c r="PSN109" s="197"/>
      <c r="PSO109" s="197"/>
      <c r="PSP109" s="197"/>
      <c r="PSQ109" s="197"/>
      <c r="PSR109" s="197"/>
      <c r="PSS109" s="197"/>
      <c r="PST109" s="197"/>
      <c r="PSU109" s="197"/>
      <c r="PSV109" s="197"/>
      <c r="PSW109" s="197"/>
      <c r="PSX109" s="197"/>
      <c r="PSY109" s="197"/>
      <c r="PSZ109" s="197"/>
      <c r="PTA109" s="197"/>
      <c r="PTB109" s="197"/>
      <c r="PTC109" s="197"/>
      <c r="PTD109" s="197"/>
      <c r="PTE109" s="197"/>
      <c r="PTF109" s="197"/>
      <c r="PTG109" s="197"/>
      <c r="PTH109" s="197"/>
      <c r="PTI109" s="197"/>
      <c r="PTJ109" s="197"/>
      <c r="PTK109" s="197"/>
      <c r="PTL109" s="197"/>
      <c r="PTM109" s="197"/>
      <c r="PTN109" s="197"/>
      <c r="PTO109" s="197"/>
      <c r="PTP109" s="197"/>
      <c r="PTQ109" s="197"/>
      <c r="PTR109" s="197"/>
      <c r="PTS109" s="197"/>
      <c r="PTT109" s="197"/>
      <c r="PTU109" s="197"/>
      <c r="PTV109" s="197"/>
      <c r="PTW109" s="197"/>
      <c r="PTX109" s="197"/>
      <c r="PTY109" s="197"/>
      <c r="PTZ109" s="197"/>
      <c r="PUA109" s="197"/>
      <c r="PUB109" s="197"/>
      <c r="PUC109" s="197"/>
      <c r="PUD109" s="197"/>
      <c r="PUE109" s="197"/>
      <c r="PUF109" s="197"/>
      <c r="PUG109" s="197"/>
      <c r="PUH109" s="197"/>
      <c r="PUI109" s="197"/>
      <c r="PUJ109" s="197"/>
      <c r="PUK109" s="197"/>
      <c r="PUL109" s="197"/>
      <c r="PUM109" s="197"/>
      <c r="PUN109" s="197"/>
      <c r="PUO109" s="197"/>
      <c r="PUP109" s="197"/>
      <c r="PUQ109" s="197"/>
      <c r="PUR109" s="197"/>
      <c r="PUS109" s="197"/>
      <c r="PUT109" s="197"/>
      <c r="PUU109" s="197"/>
      <c r="PUV109" s="197"/>
      <c r="PUW109" s="197"/>
      <c r="PUX109" s="197"/>
      <c r="PUY109" s="197"/>
      <c r="PUZ109" s="197"/>
      <c r="PVA109" s="197"/>
      <c r="PVB109" s="197"/>
      <c r="PVC109" s="197"/>
      <c r="PVD109" s="197"/>
      <c r="PVE109" s="197"/>
      <c r="PVF109" s="197"/>
      <c r="PVG109" s="197"/>
      <c r="PVH109" s="197"/>
      <c r="PVI109" s="197"/>
      <c r="PVJ109" s="197"/>
      <c r="PVK109" s="197"/>
      <c r="PVL109" s="197"/>
      <c r="PVM109" s="197"/>
      <c r="PVN109" s="197"/>
      <c r="PVO109" s="197"/>
      <c r="PVP109" s="197"/>
      <c r="PVQ109" s="197"/>
      <c r="PVR109" s="197"/>
      <c r="PVS109" s="197"/>
      <c r="PVT109" s="197"/>
      <c r="PVU109" s="197"/>
      <c r="PVV109" s="197"/>
      <c r="PVW109" s="197"/>
      <c r="PVX109" s="197"/>
      <c r="PVY109" s="197"/>
      <c r="PVZ109" s="197"/>
      <c r="PWA109" s="197"/>
      <c r="PWB109" s="197"/>
      <c r="PWC109" s="197"/>
      <c r="PWD109" s="197"/>
      <c r="PWE109" s="197"/>
      <c r="PWF109" s="197"/>
      <c r="PWG109" s="197"/>
      <c r="PWH109" s="197"/>
      <c r="PWI109" s="197"/>
      <c r="PWJ109" s="197"/>
      <c r="PWK109" s="197"/>
      <c r="PWL109" s="197"/>
      <c r="PWM109" s="197"/>
      <c r="PWN109" s="197"/>
      <c r="PWO109" s="197"/>
      <c r="PWP109" s="197"/>
      <c r="PWQ109" s="197"/>
      <c r="PWR109" s="197"/>
      <c r="PWS109" s="197"/>
      <c r="PWT109" s="197"/>
      <c r="PWU109" s="197"/>
      <c r="PWV109" s="197"/>
      <c r="PWW109" s="197"/>
      <c r="PWX109" s="197"/>
      <c r="PWY109" s="197"/>
      <c r="PWZ109" s="197"/>
      <c r="PXA109" s="197"/>
      <c r="PXB109" s="197"/>
      <c r="PXC109" s="197"/>
      <c r="PXD109" s="197"/>
      <c r="PXE109" s="197"/>
      <c r="PXF109" s="197"/>
      <c r="PXG109" s="197"/>
      <c r="PXH109" s="197"/>
      <c r="PXI109" s="197"/>
      <c r="PXJ109" s="197"/>
      <c r="PXK109" s="197"/>
      <c r="PXL109" s="197"/>
      <c r="PXM109" s="197"/>
      <c r="PXN109" s="197"/>
      <c r="PXO109" s="197"/>
      <c r="PXP109" s="197"/>
      <c r="PXQ109" s="197"/>
      <c r="PXR109" s="197"/>
      <c r="PXS109" s="197"/>
      <c r="PXT109" s="197"/>
      <c r="PXU109" s="197"/>
      <c r="PXV109" s="197"/>
      <c r="PXW109" s="197"/>
      <c r="PXX109" s="197"/>
      <c r="PXY109" s="197"/>
      <c r="PXZ109" s="197"/>
      <c r="PYA109" s="197"/>
      <c r="PYB109" s="197"/>
      <c r="PYC109" s="197"/>
      <c r="PYD109" s="197"/>
      <c r="PYE109" s="197"/>
      <c r="PYF109" s="197"/>
      <c r="PYG109" s="197"/>
      <c r="PYH109" s="197"/>
      <c r="PYI109" s="197"/>
      <c r="PYJ109" s="197"/>
      <c r="PYK109" s="197"/>
      <c r="PYL109" s="197"/>
      <c r="PYM109" s="197"/>
      <c r="PYN109" s="197"/>
      <c r="PYO109" s="197"/>
      <c r="PYP109" s="197"/>
      <c r="PYQ109" s="197"/>
      <c r="PYR109" s="197"/>
      <c r="PYS109" s="197"/>
      <c r="PYT109" s="197"/>
      <c r="PYU109" s="197"/>
      <c r="PYV109" s="197"/>
      <c r="PYW109" s="197"/>
      <c r="PYX109" s="197"/>
      <c r="PYY109" s="197"/>
      <c r="PYZ109" s="197"/>
      <c r="PZA109" s="197"/>
      <c r="PZB109" s="197"/>
      <c r="PZC109" s="197"/>
      <c r="PZD109" s="197"/>
      <c r="PZE109" s="197"/>
      <c r="PZF109" s="197"/>
      <c r="PZG109" s="197"/>
      <c r="PZH109" s="197"/>
      <c r="PZI109" s="197"/>
      <c r="PZJ109" s="197"/>
      <c r="PZK109" s="197"/>
      <c r="PZL109" s="197"/>
      <c r="PZM109" s="197"/>
      <c r="PZN109" s="197"/>
      <c r="PZO109" s="197"/>
      <c r="PZP109" s="197"/>
      <c r="PZQ109" s="197"/>
      <c r="PZR109" s="197"/>
      <c r="PZS109" s="197"/>
      <c r="PZT109" s="197"/>
      <c r="PZU109" s="197"/>
      <c r="PZV109" s="197"/>
      <c r="PZW109" s="197"/>
      <c r="PZX109" s="197"/>
      <c r="PZY109" s="197"/>
      <c r="PZZ109" s="197"/>
      <c r="QAA109" s="197"/>
      <c r="QAB109" s="197"/>
      <c r="QAC109" s="197"/>
      <c r="QAD109" s="197"/>
      <c r="QAE109" s="197"/>
      <c r="QAF109" s="197"/>
      <c r="QAG109" s="197"/>
      <c r="QAH109" s="197"/>
      <c r="QAI109" s="197"/>
      <c r="QAJ109" s="197"/>
      <c r="QAK109" s="197"/>
      <c r="QAL109" s="197"/>
      <c r="QAM109" s="197"/>
      <c r="QAN109" s="197"/>
      <c r="QAO109" s="197"/>
      <c r="QAP109" s="197"/>
      <c r="QAQ109" s="197"/>
      <c r="QAR109" s="197"/>
      <c r="QAS109" s="197"/>
      <c r="QAT109" s="197"/>
      <c r="QAU109" s="197"/>
      <c r="QAV109" s="197"/>
      <c r="QAW109" s="197"/>
      <c r="QAX109" s="197"/>
      <c r="QAY109" s="197"/>
      <c r="QAZ109" s="197"/>
      <c r="QBA109" s="197"/>
      <c r="QBB109" s="197"/>
      <c r="QBC109" s="197"/>
      <c r="QBD109" s="197"/>
      <c r="QBE109" s="197"/>
      <c r="QBF109" s="197"/>
      <c r="QBG109" s="197"/>
      <c r="QBH109" s="197"/>
      <c r="QBI109" s="197"/>
      <c r="QBJ109" s="197"/>
      <c r="QBK109" s="197"/>
      <c r="QBL109" s="197"/>
      <c r="QBM109" s="197"/>
      <c r="QBN109" s="197"/>
      <c r="QBO109" s="197"/>
      <c r="QBP109" s="197"/>
      <c r="QBQ109" s="197"/>
      <c r="QBR109" s="197"/>
      <c r="QBS109" s="197"/>
      <c r="QBT109" s="197"/>
      <c r="QBU109" s="197"/>
      <c r="QBV109" s="197"/>
      <c r="QBW109" s="197"/>
      <c r="QBX109" s="197"/>
      <c r="QBY109" s="197"/>
      <c r="QBZ109" s="197"/>
      <c r="QCA109" s="197"/>
      <c r="QCB109" s="197"/>
      <c r="QCC109" s="197"/>
      <c r="QCD109" s="197"/>
      <c r="QCE109" s="197"/>
      <c r="QCF109" s="197"/>
      <c r="QCG109" s="197"/>
      <c r="QCH109" s="197"/>
      <c r="QCI109" s="197"/>
      <c r="QCJ109" s="197"/>
      <c r="QCK109" s="197"/>
      <c r="QCL109" s="197"/>
      <c r="QCM109" s="197"/>
      <c r="QCN109" s="197"/>
      <c r="QCO109" s="197"/>
      <c r="QCP109" s="197"/>
      <c r="QCQ109" s="197"/>
      <c r="QCR109" s="197"/>
      <c r="QCS109" s="197"/>
      <c r="QCT109" s="197"/>
      <c r="QCU109" s="197"/>
      <c r="QCV109" s="197"/>
      <c r="QCW109" s="197"/>
      <c r="QCX109" s="197"/>
      <c r="QCY109" s="197"/>
      <c r="QCZ109" s="197"/>
      <c r="QDA109" s="197"/>
      <c r="QDB109" s="197"/>
      <c r="QDC109" s="197"/>
      <c r="QDD109" s="197"/>
      <c r="QDE109" s="197"/>
      <c r="QDF109" s="197"/>
      <c r="QDG109" s="197"/>
      <c r="QDH109" s="197"/>
      <c r="QDI109" s="197"/>
      <c r="QDJ109" s="197"/>
      <c r="QDK109" s="197"/>
      <c r="QDL109" s="197"/>
      <c r="QDM109" s="197"/>
      <c r="QDN109" s="197"/>
      <c r="QDO109" s="197"/>
      <c r="QDP109" s="197"/>
      <c r="QDQ109" s="197"/>
      <c r="QDR109" s="197"/>
      <c r="QDS109" s="197"/>
      <c r="QDT109" s="197"/>
      <c r="QDU109" s="197"/>
      <c r="QDV109" s="197"/>
      <c r="QDW109" s="197"/>
      <c r="QDX109" s="197"/>
      <c r="QDY109" s="197"/>
      <c r="QDZ109" s="197"/>
      <c r="QEA109" s="197"/>
      <c r="QEB109" s="197"/>
      <c r="QEC109" s="197"/>
      <c r="QED109" s="197"/>
      <c r="QEE109" s="197"/>
      <c r="QEF109" s="197"/>
      <c r="QEG109" s="197"/>
      <c r="QEH109" s="197"/>
      <c r="QEI109" s="197"/>
      <c r="QEJ109" s="197"/>
      <c r="QEK109" s="197"/>
      <c r="QEL109" s="197"/>
      <c r="QEM109" s="197"/>
      <c r="QEN109" s="197"/>
      <c r="QEO109" s="197"/>
      <c r="QEP109" s="197"/>
      <c r="QEQ109" s="197"/>
      <c r="QER109" s="197"/>
      <c r="QES109" s="197"/>
      <c r="QET109" s="197"/>
      <c r="QEU109" s="197"/>
      <c r="QEV109" s="197"/>
      <c r="QEW109" s="197"/>
      <c r="QEX109" s="197"/>
      <c r="QEY109" s="197"/>
      <c r="QEZ109" s="197"/>
      <c r="QFA109" s="197"/>
      <c r="QFB109" s="197"/>
      <c r="QFC109" s="197"/>
      <c r="QFD109" s="197"/>
      <c r="QFE109" s="197"/>
      <c r="QFF109" s="197"/>
      <c r="QFG109" s="197"/>
      <c r="QFH109" s="197"/>
      <c r="QFI109" s="197"/>
      <c r="QFJ109" s="197"/>
      <c r="QFK109" s="197"/>
      <c r="QFL109" s="197"/>
      <c r="QFM109" s="197"/>
      <c r="QFN109" s="197"/>
      <c r="QFO109" s="197"/>
      <c r="QFP109" s="197"/>
      <c r="QFQ109" s="197"/>
      <c r="QFR109" s="197"/>
      <c r="QFS109" s="197"/>
      <c r="QFT109" s="197"/>
      <c r="QFU109" s="197"/>
      <c r="QFV109" s="197"/>
      <c r="QFW109" s="197"/>
      <c r="QFX109" s="197"/>
      <c r="QFY109" s="197"/>
      <c r="QFZ109" s="197"/>
      <c r="QGA109" s="197"/>
      <c r="QGB109" s="197"/>
      <c r="QGC109" s="197"/>
      <c r="QGD109" s="197"/>
      <c r="QGE109" s="197"/>
      <c r="QGF109" s="197"/>
      <c r="QGG109" s="197"/>
      <c r="QGH109" s="197"/>
      <c r="QGI109" s="197"/>
      <c r="QGJ109" s="197"/>
      <c r="QGK109" s="197"/>
      <c r="QGL109" s="197"/>
      <c r="QGM109" s="197"/>
      <c r="QGN109" s="197"/>
      <c r="QGO109" s="197"/>
      <c r="QGP109" s="197"/>
      <c r="QGQ109" s="197"/>
      <c r="QGR109" s="197"/>
      <c r="QGS109" s="197"/>
      <c r="QGT109" s="197"/>
      <c r="QGU109" s="197"/>
      <c r="QGV109" s="197"/>
      <c r="QGW109" s="197"/>
      <c r="QGX109" s="197"/>
      <c r="QGY109" s="197"/>
      <c r="QGZ109" s="197"/>
      <c r="QHA109" s="197"/>
      <c r="QHB109" s="197"/>
      <c r="QHC109" s="197"/>
      <c r="QHD109" s="197"/>
      <c r="QHE109" s="197"/>
      <c r="QHF109" s="197"/>
      <c r="QHG109" s="197"/>
      <c r="QHH109" s="197"/>
      <c r="QHI109" s="197"/>
      <c r="QHJ109" s="197"/>
      <c r="QHK109" s="197"/>
      <c r="QHL109" s="197"/>
      <c r="QHM109" s="197"/>
      <c r="QHN109" s="197"/>
      <c r="QHO109" s="197"/>
      <c r="QHP109" s="197"/>
      <c r="QHQ109" s="197"/>
      <c r="QHR109" s="197"/>
      <c r="QHS109" s="197"/>
      <c r="QHT109" s="197"/>
      <c r="QHU109" s="197"/>
      <c r="QHV109" s="197"/>
      <c r="QHW109" s="197"/>
      <c r="QHX109" s="197"/>
      <c r="QHY109" s="197"/>
      <c r="QHZ109" s="197"/>
      <c r="QIA109" s="197"/>
      <c r="QIB109" s="197"/>
      <c r="QIC109" s="197"/>
      <c r="QID109" s="197"/>
      <c r="QIE109" s="197"/>
      <c r="QIF109" s="197"/>
      <c r="QIG109" s="197"/>
      <c r="QIH109" s="197"/>
      <c r="QII109" s="197"/>
      <c r="QIJ109" s="197"/>
      <c r="QIK109" s="197"/>
      <c r="QIL109" s="197"/>
      <c r="QIM109" s="197"/>
      <c r="QIN109" s="197"/>
      <c r="QIO109" s="197"/>
      <c r="QIP109" s="197"/>
      <c r="QIQ109" s="197"/>
      <c r="QIR109" s="197"/>
      <c r="QIS109" s="197"/>
      <c r="QIT109" s="197"/>
      <c r="QIU109" s="197"/>
      <c r="QIV109" s="197"/>
      <c r="QIW109" s="197"/>
      <c r="QIX109" s="197"/>
      <c r="QIY109" s="197"/>
      <c r="QIZ109" s="197"/>
      <c r="QJA109" s="197"/>
      <c r="QJB109" s="197"/>
      <c r="QJC109" s="197"/>
      <c r="QJD109" s="197"/>
      <c r="QJE109" s="197"/>
      <c r="QJF109" s="197"/>
      <c r="QJG109" s="197"/>
      <c r="QJH109" s="197"/>
      <c r="QJI109" s="197"/>
      <c r="QJJ109" s="197"/>
      <c r="QJK109" s="197"/>
      <c r="QJL109" s="197"/>
      <c r="QJM109" s="197"/>
      <c r="QJN109" s="197"/>
      <c r="QJO109" s="197"/>
      <c r="QJP109" s="197"/>
      <c r="QJQ109" s="197"/>
      <c r="QJR109" s="197"/>
      <c r="QJS109" s="197"/>
      <c r="QJT109" s="197"/>
      <c r="QJU109" s="197"/>
      <c r="QJV109" s="197"/>
      <c r="QJW109" s="197"/>
      <c r="QJX109" s="197"/>
      <c r="QJY109" s="197"/>
      <c r="QJZ109" s="197"/>
      <c r="QKA109" s="197"/>
      <c r="QKB109" s="197"/>
      <c r="QKC109" s="197"/>
      <c r="QKD109" s="197"/>
      <c r="QKE109" s="197"/>
      <c r="QKF109" s="197"/>
      <c r="QKG109" s="197"/>
      <c r="QKH109" s="197"/>
      <c r="QKI109" s="197"/>
      <c r="QKJ109" s="197"/>
      <c r="QKK109" s="197"/>
      <c r="QKL109" s="197"/>
      <c r="QKM109" s="197"/>
      <c r="QKN109" s="197"/>
      <c r="QKO109" s="197"/>
      <c r="QKP109" s="197"/>
      <c r="QKQ109" s="197"/>
      <c r="QKR109" s="197"/>
      <c r="QKS109" s="197"/>
      <c r="QKT109" s="197"/>
      <c r="QKU109" s="197"/>
      <c r="QKV109" s="197"/>
      <c r="QKW109" s="197"/>
      <c r="QKX109" s="197"/>
      <c r="QKY109" s="197"/>
      <c r="QKZ109" s="197"/>
      <c r="QLA109" s="197"/>
      <c r="QLB109" s="197"/>
      <c r="QLC109" s="197"/>
      <c r="QLD109" s="197"/>
      <c r="QLE109" s="197"/>
      <c r="QLF109" s="197"/>
      <c r="QLG109" s="197"/>
      <c r="QLH109" s="197"/>
      <c r="QLI109" s="197"/>
      <c r="QLJ109" s="197"/>
      <c r="QLK109" s="197"/>
      <c r="QLL109" s="197"/>
      <c r="QLM109" s="197"/>
      <c r="QLN109" s="197"/>
      <c r="QLO109" s="197"/>
      <c r="QLP109" s="197"/>
      <c r="QLQ109" s="197"/>
      <c r="QLR109" s="197"/>
      <c r="QLS109" s="197"/>
      <c r="QLT109" s="197"/>
      <c r="QLU109" s="197"/>
      <c r="QLV109" s="197"/>
      <c r="QLW109" s="197"/>
      <c r="QLX109" s="197"/>
      <c r="QLY109" s="197"/>
      <c r="QLZ109" s="197"/>
      <c r="QMA109" s="197"/>
      <c r="QMB109" s="197"/>
      <c r="QMC109" s="197"/>
      <c r="QMD109" s="197"/>
      <c r="QME109" s="197"/>
      <c r="QMF109" s="197"/>
      <c r="QMG109" s="197"/>
      <c r="QMH109" s="197"/>
      <c r="QMI109" s="197"/>
      <c r="QMJ109" s="197"/>
      <c r="QMK109" s="197"/>
      <c r="QML109" s="197"/>
      <c r="QMM109" s="197"/>
      <c r="QMN109" s="197"/>
      <c r="QMO109" s="197"/>
      <c r="QMP109" s="197"/>
      <c r="QMQ109" s="197"/>
      <c r="QMR109" s="197"/>
      <c r="QMS109" s="197"/>
      <c r="QMT109" s="197"/>
      <c r="QMU109" s="197"/>
      <c r="QMV109" s="197"/>
      <c r="QMW109" s="197"/>
      <c r="QMX109" s="197"/>
      <c r="QMY109" s="197"/>
      <c r="QMZ109" s="197"/>
      <c r="QNA109" s="197"/>
      <c r="QNB109" s="197"/>
      <c r="QNC109" s="197"/>
      <c r="QND109" s="197"/>
      <c r="QNE109" s="197"/>
      <c r="QNF109" s="197"/>
      <c r="QNG109" s="197"/>
      <c r="QNH109" s="197"/>
      <c r="QNI109" s="197"/>
      <c r="QNJ109" s="197"/>
      <c r="QNK109" s="197"/>
      <c r="QNL109" s="197"/>
      <c r="QNM109" s="197"/>
      <c r="QNN109" s="197"/>
      <c r="QNO109" s="197"/>
      <c r="QNP109" s="197"/>
      <c r="QNQ109" s="197"/>
      <c r="QNR109" s="197"/>
      <c r="QNS109" s="197"/>
      <c r="QNT109" s="197"/>
      <c r="QNU109" s="197"/>
      <c r="QNV109" s="197"/>
      <c r="QNW109" s="197"/>
      <c r="QNX109" s="197"/>
      <c r="QNY109" s="197"/>
      <c r="QNZ109" s="197"/>
      <c r="QOA109" s="197"/>
      <c r="QOB109" s="197"/>
      <c r="QOC109" s="197"/>
      <c r="QOD109" s="197"/>
      <c r="QOE109" s="197"/>
      <c r="QOF109" s="197"/>
      <c r="QOG109" s="197"/>
      <c r="QOH109" s="197"/>
      <c r="QOI109" s="197"/>
      <c r="QOJ109" s="197"/>
      <c r="QOK109" s="197"/>
      <c r="QOL109" s="197"/>
      <c r="QOM109" s="197"/>
      <c r="QON109" s="197"/>
      <c r="QOO109" s="197"/>
      <c r="QOP109" s="197"/>
      <c r="QOQ109" s="197"/>
      <c r="QOR109" s="197"/>
      <c r="QOS109" s="197"/>
      <c r="QOT109" s="197"/>
      <c r="QOU109" s="197"/>
      <c r="QOV109" s="197"/>
      <c r="QOW109" s="197"/>
      <c r="QOX109" s="197"/>
      <c r="QOY109" s="197"/>
      <c r="QOZ109" s="197"/>
      <c r="QPA109" s="197"/>
      <c r="QPB109" s="197"/>
      <c r="QPC109" s="197"/>
      <c r="QPD109" s="197"/>
      <c r="QPE109" s="197"/>
      <c r="QPF109" s="197"/>
      <c r="QPG109" s="197"/>
      <c r="QPH109" s="197"/>
      <c r="QPI109" s="197"/>
      <c r="QPJ109" s="197"/>
      <c r="QPK109" s="197"/>
      <c r="QPL109" s="197"/>
      <c r="QPM109" s="197"/>
      <c r="QPN109" s="197"/>
      <c r="QPO109" s="197"/>
      <c r="QPP109" s="197"/>
      <c r="QPQ109" s="197"/>
      <c r="QPR109" s="197"/>
      <c r="QPS109" s="197"/>
      <c r="QPT109" s="197"/>
      <c r="QPU109" s="197"/>
      <c r="QPV109" s="197"/>
      <c r="QPW109" s="197"/>
      <c r="QPX109" s="197"/>
      <c r="QPY109" s="197"/>
      <c r="QPZ109" s="197"/>
      <c r="QQA109" s="197"/>
      <c r="QQB109" s="197"/>
      <c r="QQC109" s="197"/>
      <c r="QQD109" s="197"/>
      <c r="QQE109" s="197"/>
      <c r="QQF109" s="197"/>
      <c r="QQG109" s="197"/>
      <c r="QQH109" s="197"/>
      <c r="QQI109" s="197"/>
      <c r="QQJ109" s="197"/>
      <c r="QQK109" s="197"/>
      <c r="QQL109" s="197"/>
      <c r="QQM109" s="197"/>
      <c r="QQN109" s="197"/>
      <c r="QQO109" s="197"/>
      <c r="QQP109" s="197"/>
      <c r="QQQ109" s="197"/>
      <c r="QQR109" s="197"/>
      <c r="QQS109" s="197"/>
      <c r="QQT109" s="197"/>
      <c r="QQU109" s="197"/>
      <c r="QQV109" s="197"/>
      <c r="QQW109" s="197"/>
      <c r="QQX109" s="197"/>
      <c r="QQY109" s="197"/>
      <c r="QQZ109" s="197"/>
      <c r="QRA109" s="197"/>
      <c r="QRB109" s="197"/>
      <c r="QRC109" s="197"/>
      <c r="QRD109" s="197"/>
      <c r="QRE109" s="197"/>
      <c r="QRF109" s="197"/>
      <c r="QRG109" s="197"/>
      <c r="QRH109" s="197"/>
      <c r="QRI109" s="197"/>
      <c r="QRJ109" s="197"/>
      <c r="QRK109" s="197"/>
      <c r="QRL109" s="197"/>
      <c r="QRM109" s="197"/>
      <c r="QRN109" s="197"/>
      <c r="QRO109" s="197"/>
      <c r="QRP109" s="197"/>
      <c r="QRQ109" s="197"/>
      <c r="QRR109" s="197"/>
      <c r="QRS109" s="197"/>
      <c r="QRT109" s="197"/>
      <c r="QRU109" s="197"/>
      <c r="QRV109" s="197"/>
      <c r="QRW109" s="197"/>
      <c r="QRX109" s="197"/>
      <c r="QRY109" s="197"/>
      <c r="QRZ109" s="197"/>
      <c r="QSA109" s="197"/>
      <c r="QSB109" s="197"/>
      <c r="QSC109" s="197"/>
      <c r="QSD109" s="197"/>
      <c r="QSE109" s="197"/>
      <c r="QSF109" s="197"/>
      <c r="QSG109" s="197"/>
      <c r="QSH109" s="197"/>
      <c r="QSI109" s="197"/>
      <c r="QSJ109" s="197"/>
      <c r="QSK109" s="197"/>
      <c r="QSL109" s="197"/>
      <c r="QSM109" s="197"/>
      <c r="QSN109" s="197"/>
      <c r="QSO109" s="197"/>
      <c r="QSP109" s="197"/>
      <c r="QSQ109" s="197"/>
      <c r="QSR109" s="197"/>
      <c r="QSS109" s="197"/>
      <c r="QST109" s="197"/>
      <c r="QSU109" s="197"/>
      <c r="QSV109" s="197"/>
      <c r="QSW109" s="197"/>
      <c r="QSX109" s="197"/>
      <c r="QSY109" s="197"/>
      <c r="QSZ109" s="197"/>
      <c r="QTA109" s="197"/>
      <c r="QTB109" s="197"/>
      <c r="QTC109" s="197"/>
      <c r="QTD109" s="197"/>
      <c r="QTE109" s="197"/>
      <c r="QTF109" s="197"/>
      <c r="QTG109" s="197"/>
      <c r="QTH109" s="197"/>
      <c r="QTI109" s="197"/>
      <c r="QTJ109" s="197"/>
      <c r="QTK109" s="197"/>
      <c r="QTL109" s="197"/>
      <c r="QTM109" s="197"/>
      <c r="QTN109" s="197"/>
      <c r="QTO109" s="197"/>
      <c r="QTP109" s="197"/>
      <c r="QTQ109" s="197"/>
      <c r="QTR109" s="197"/>
      <c r="QTS109" s="197"/>
      <c r="QTT109" s="197"/>
      <c r="QTU109" s="197"/>
      <c r="QTV109" s="197"/>
      <c r="QTW109" s="197"/>
      <c r="QTX109" s="197"/>
      <c r="QTY109" s="197"/>
      <c r="QTZ109" s="197"/>
      <c r="QUA109" s="197"/>
      <c r="QUB109" s="197"/>
      <c r="QUC109" s="197"/>
      <c r="QUD109" s="197"/>
      <c r="QUE109" s="197"/>
      <c r="QUF109" s="197"/>
      <c r="QUG109" s="197"/>
      <c r="QUH109" s="197"/>
      <c r="QUI109" s="197"/>
      <c r="QUJ109" s="197"/>
      <c r="QUK109" s="197"/>
      <c r="QUL109" s="197"/>
      <c r="QUM109" s="197"/>
      <c r="QUN109" s="197"/>
      <c r="QUO109" s="197"/>
      <c r="QUP109" s="197"/>
      <c r="QUQ109" s="197"/>
      <c r="QUR109" s="197"/>
      <c r="QUS109" s="197"/>
      <c r="QUT109" s="197"/>
      <c r="QUU109" s="197"/>
      <c r="QUV109" s="197"/>
      <c r="QUW109" s="197"/>
      <c r="QUX109" s="197"/>
      <c r="QUY109" s="197"/>
      <c r="QUZ109" s="197"/>
      <c r="QVA109" s="197"/>
      <c r="QVB109" s="197"/>
      <c r="QVC109" s="197"/>
      <c r="QVD109" s="197"/>
      <c r="QVE109" s="197"/>
      <c r="QVF109" s="197"/>
      <c r="QVG109" s="197"/>
      <c r="QVH109" s="197"/>
      <c r="QVI109" s="197"/>
      <c r="QVJ109" s="197"/>
      <c r="QVK109" s="197"/>
      <c r="QVL109" s="197"/>
      <c r="QVM109" s="197"/>
      <c r="QVN109" s="197"/>
      <c r="QVO109" s="197"/>
      <c r="QVP109" s="197"/>
      <c r="QVQ109" s="197"/>
      <c r="QVR109" s="197"/>
      <c r="QVS109" s="197"/>
      <c r="QVT109" s="197"/>
      <c r="QVU109" s="197"/>
      <c r="QVV109" s="197"/>
      <c r="QVW109" s="197"/>
      <c r="QVX109" s="197"/>
      <c r="QVY109" s="197"/>
      <c r="QVZ109" s="197"/>
      <c r="QWA109" s="197"/>
      <c r="QWB109" s="197"/>
      <c r="QWC109" s="197"/>
      <c r="QWD109" s="197"/>
      <c r="QWE109" s="197"/>
      <c r="QWF109" s="197"/>
      <c r="QWG109" s="197"/>
      <c r="QWH109" s="197"/>
      <c r="QWI109" s="197"/>
      <c r="QWJ109" s="197"/>
      <c r="QWK109" s="197"/>
      <c r="QWL109" s="197"/>
      <c r="QWM109" s="197"/>
      <c r="QWN109" s="197"/>
      <c r="QWO109" s="197"/>
      <c r="QWP109" s="197"/>
      <c r="QWQ109" s="197"/>
      <c r="QWR109" s="197"/>
      <c r="QWS109" s="197"/>
      <c r="QWT109" s="197"/>
      <c r="QWU109" s="197"/>
      <c r="QWV109" s="197"/>
      <c r="QWW109" s="197"/>
      <c r="QWX109" s="197"/>
      <c r="QWY109" s="197"/>
      <c r="QWZ109" s="197"/>
      <c r="QXA109" s="197"/>
      <c r="QXB109" s="197"/>
      <c r="QXC109" s="197"/>
      <c r="QXD109" s="197"/>
      <c r="QXE109" s="197"/>
      <c r="QXF109" s="197"/>
      <c r="QXG109" s="197"/>
      <c r="QXH109" s="197"/>
      <c r="QXI109" s="197"/>
      <c r="QXJ109" s="197"/>
      <c r="QXK109" s="197"/>
      <c r="QXL109" s="197"/>
      <c r="QXM109" s="197"/>
      <c r="QXN109" s="197"/>
      <c r="QXO109" s="197"/>
      <c r="QXP109" s="197"/>
      <c r="QXQ109" s="197"/>
      <c r="QXR109" s="197"/>
      <c r="QXS109" s="197"/>
      <c r="QXT109" s="197"/>
      <c r="QXU109" s="197"/>
      <c r="QXV109" s="197"/>
      <c r="QXW109" s="197"/>
      <c r="QXX109" s="197"/>
      <c r="QXY109" s="197"/>
      <c r="QXZ109" s="197"/>
      <c r="QYA109" s="197"/>
      <c r="QYB109" s="197"/>
      <c r="QYC109" s="197"/>
      <c r="QYD109" s="197"/>
      <c r="QYE109" s="197"/>
      <c r="QYF109" s="197"/>
      <c r="QYG109" s="197"/>
      <c r="QYH109" s="197"/>
      <c r="QYI109" s="197"/>
      <c r="QYJ109" s="197"/>
      <c r="QYK109" s="197"/>
      <c r="QYL109" s="197"/>
      <c r="QYM109" s="197"/>
      <c r="QYN109" s="197"/>
      <c r="QYO109" s="197"/>
      <c r="QYP109" s="197"/>
      <c r="QYQ109" s="197"/>
      <c r="QYR109" s="197"/>
      <c r="QYS109" s="197"/>
      <c r="QYT109" s="197"/>
      <c r="QYU109" s="197"/>
      <c r="QYV109" s="197"/>
      <c r="QYW109" s="197"/>
      <c r="QYX109" s="197"/>
      <c r="QYY109" s="197"/>
      <c r="QYZ109" s="197"/>
      <c r="QZA109" s="197"/>
      <c r="QZB109" s="197"/>
      <c r="QZC109" s="197"/>
      <c r="QZD109" s="197"/>
      <c r="QZE109" s="197"/>
      <c r="QZF109" s="197"/>
      <c r="QZG109" s="197"/>
      <c r="QZH109" s="197"/>
      <c r="QZI109" s="197"/>
      <c r="QZJ109" s="197"/>
      <c r="QZK109" s="197"/>
      <c r="QZL109" s="197"/>
      <c r="QZM109" s="197"/>
      <c r="QZN109" s="197"/>
      <c r="QZO109" s="197"/>
      <c r="QZP109" s="197"/>
      <c r="QZQ109" s="197"/>
      <c r="QZR109" s="197"/>
      <c r="QZS109" s="197"/>
      <c r="QZT109" s="197"/>
      <c r="QZU109" s="197"/>
      <c r="QZV109" s="197"/>
      <c r="QZW109" s="197"/>
      <c r="QZX109" s="197"/>
      <c r="QZY109" s="197"/>
      <c r="QZZ109" s="197"/>
      <c r="RAA109" s="197"/>
      <c r="RAB109" s="197"/>
      <c r="RAC109" s="197"/>
      <c r="RAD109" s="197"/>
      <c r="RAE109" s="197"/>
      <c r="RAF109" s="197"/>
      <c r="RAG109" s="197"/>
      <c r="RAH109" s="197"/>
      <c r="RAI109" s="197"/>
      <c r="RAJ109" s="197"/>
      <c r="RAK109" s="197"/>
      <c r="RAL109" s="197"/>
      <c r="RAM109" s="197"/>
      <c r="RAN109" s="197"/>
      <c r="RAO109" s="197"/>
      <c r="RAP109" s="197"/>
      <c r="RAQ109" s="197"/>
      <c r="RAR109" s="197"/>
      <c r="RAS109" s="197"/>
      <c r="RAT109" s="197"/>
      <c r="RAU109" s="197"/>
      <c r="RAV109" s="197"/>
      <c r="RAW109" s="197"/>
      <c r="RAX109" s="197"/>
      <c r="RAY109" s="197"/>
      <c r="RAZ109" s="197"/>
      <c r="RBA109" s="197"/>
      <c r="RBB109" s="197"/>
      <c r="RBC109" s="197"/>
      <c r="RBD109" s="197"/>
      <c r="RBE109" s="197"/>
      <c r="RBF109" s="197"/>
      <c r="RBG109" s="197"/>
      <c r="RBH109" s="197"/>
      <c r="RBI109" s="197"/>
      <c r="RBJ109" s="197"/>
      <c r="RBK109" s="197"/>
      <c r="RBL109" s="197"/>
      <c r="RBM109" s="197"/>
      <c r="RBN109" s="197"/>
      <c r="RBO109" s="197"/>
      <c r="RBP109" s="197"/>
      <c r="RBQ109" s="197"/>
      <c r="RBR109" s="197"/>
      <c r="RBS109" s="197"/>
      <c r="RBT109" s="197"/>
      <c r="RBU109" s="197"/>
      <c r="RBV109" s="197"/>
      <c r="RBW109" s="197"/>
      <c r="RBX109" s="197"/>
      <c r="RBY109" s="197"/>
      <c r="RBZ109" s="197"/>
      <c r="RCA109" s="197"/>
      <c r="RCB109" s="197"/>
      <c r="RCC109" s="197"/>
      <c r="RCD109" s="197"/>
      <c r="RCE109" s="197"/>
      <c r="RCF109" s="197"/>
      <c r="RCG109" s="197"/>
      <c r="RCH109" s="197"/>
      <c r="RCI109" s="197"/>
      <c r="RCJ109" s="197"/>
      <c r="RCK109" s="197"/>
      <c r="RCL109" s="197"/>
      <c r="RCM109" s="197"/>
      <c r="RCN109" s="197"/>
      <c r="RCO109" s="197"/>
      <c r="RCP109" s="197"/>
      <c r="RCQ109" s="197"/>
      <c r="RCR109" s="197"/>
      <c r="RCS109" s="197"/>
      <c r="RCT109" s="197"/>
      <c r="RCU109" s="197"/>
      <c r="RCV109" s="197"/>
      <c r="RCW109" s="197"/>
      <c r="RCX109" s="197"/>
      <c r="RCY109" s="197"/>
      <c r="RCZ109" s="197"/>
      <c r="RDA109" s="197"/>
      <c r="RDB109" s="197"/>
      <c r="RDC109" s="197"/>
      <c r="RDD109" s="197"/>
      <c r="RDE109" s="197"/>
      <c r="RDF109" s="197"/>
      <c r="RDG109" s="197"/>
      <c r="RDH109" s="197"/>
      <c r="RDI109" s="197"/>
      <c r="RDJ109" s="197"/>
      <c r="RDK109" s="197"/>
      <c r="RDL109" s="197"/>
      <c r="RDM109" s="197"/>
      <c r="RDN109" s="197"/>
      <c r="RDO109" s="197"/>
      <c r="RDP109" s="197"/>
      <c r="RDQ109" s="197"/>
      <c r="RDR109" s="197"/>
      <c r="RDS109" s="197"/>
      <c r="RDT109" s="197"/>
      <c r="RDU109" s="197"/>
      <c r="RDV109" s="197"/>
      <c r="RDW109" s="197"/>
      <c r="RDX109" s="197"/>
      <c r="RDY109" s="197"/>
      <c r="RDZ109" s="197"/>
      <c r="REA109" s="197"/>
      <c r="REB109" s="197"/>
      <c r="REC109" s="197"/>
      <c r="RED109" s="197"/>
      <c r="REE109" s="197"/>
      <c r="REF109" s="197"/>
      <c r="REG109" s="197"/>
      <c r="REH109" s="197"/>
      <c r="REI109" s="197"/>
      <c r="REJ109" s="197"/>
      <c r="REK109" s="197"/>
      <c r="REL109" s="197"/>
      <c r="REM109" s="197"/>
      <c r="REN109" s="197"/>
      <c r="REO109" s="197"/>
      <c r="REP109" s="197"/>
      <c r="REQ109" s="197"/>
      <c r="RER109" s="197"/>
      <c r="RES109" s="197"/>
      <c r="RET109" s="197"/>
      <c r="REU109" s="197"/>
      <c r="REV109" s="197"/>
      <c r="REW109" s="197"/>
      <c r="REX109" s="197"/>
      <c r="REY109" s="197"/>
      <c r="REZ109" s="197"/>
      <c r="RFA109" s="197"/>
      <c r="RFB109" s="197"/>
      <c r="RFC109" s="197"/>
      <c r="RFD109" s="197"/>
      <c r="RFE109" s="197"/>
      <c r="RFF109" s="197"/>
      <c r="RFG109" s="197"/>
      <c r="RFH109" s="197"/>
      <c r="RFI109" s="197"/>
      <c r="RFJ109" s="197"/>
      <c r="RFK109" s="197"/>
      <c r="RFL109" s="197"/>
      <c r="RFM109" s="197"/>
      <c r="RFN109" s="197"/>
      <c r="RFO109" s="197"/>
      <c r="RFP109" s="197"/>
      <c r="RFQ109" s="197"/>
      <c r="RFR109" s="197"/>
      <c r="RFS109" s="197"/>
      <c r="RFT109" s="197"/>
      <c r="RFU109" s="197"/>
      <c r="RFV109" s="197"/>
      <c r="RFW109" s="197"/>
      <c r="RFX109" s="197"/>
      <c r="RFY109" s="197"/>
      <c r="RFZ109" s="197"/>
      <c r="RGA109" s="197"/>
      <c r="RGB109" s="197"/>
      <c r="RGC109" s="197"/>
      <c r="RGD109" s="197"/>
      <c r="RGE109" s="197"/>
      <c r="RGF109" s="197"/>
      <c r="RGG109" s="197"/>
      <c r="RGH109" s="197"/>
      <c r="RGI109" s="197"/>
      <c r="RGJ109" s="197"/>
      <c r="RGK109" s="197"/>
      <c r="RGL109" s="197"/>
      <c r="RGM109" s="197"/>
      <c r="RGN109" s="197"/>
      <c r="RGO109" s="197"/>
      <c r="RGP109" s="197"/>
      <c r="RGQ109" s="197"/>
      <c r="RGR109" s="197"/>
      <c r="RGS109" s="197"/>
      <c r="RGT109" s="197"/>
      <c r="RGU109" s="197"/>
      <c r="RGV109" s="197"/>
      <c r="RGW109" s="197"/>
      <c r="RGX109" s="197"/>
      <c r="RGY109" s="197"/>
      <c r="RGZ109" s="197"/>
      <c r="RHA109" s="197"/>
      <c r="RHB109" s="197"/>
      <c r="RHC109" s="197"/>
      <c r="RHD109" s="197"/>
      <c r="RHE109" s="197"/>
      <c r="RHF109" s="197"/>
      <c r="RHG109" s="197"/>
      <c r="RHH109" s="197"/>
      <c r="RHI109" s="197"/>
      <c r="RHJ109" s="197"/>
      <c r="RHK109" s="197"/>
      <c r="RHL109" s="197"/>
      <c r="RHM109" s="197"/>
      <c r="RHN109" s="197"/>
      <c r="RHO109" s="197"/>
      <c r="RHP109" s="197"/>
      <c r="RHQ109" s="197"/>
      <c r="RHR109" s="197"/>
      <c r="RHS109" s="197"/>
      <c r="RHT109" s="197"/>
      <c r="RHU109" s="197"/>
      <c r="RHV109" s="197"/>
      <c r="RHW109" s="197"/>
      <c r="RHX109" s="197"/>
      <c r="RHY109" s="197"/>
      <c r="RHZ109" s="197"/>
      <c r="RIA109" s="197"/>
      <c r="RIB109" s="197"/>
      <c r="RIC109" s="197"/>
      <c r="RID109" s="197"/>
      <c r="RIE109" s="197"/>
      <c r="RIF109" s="197"/>
      <c r="RIG109" s="197"/>
      <c r="RIH109" s="197"/>
      <c r="RII109" s="197"/>
      <c r="RIJ109" s="197"/>
      <c r="RIK109" s="197"/>
      <c r="RIL109" s="197"/>
      <c r="RIM109" s="197"/>
      <c r="RIN109" s="197"/>
      <c r="RIO109" s="197"/>
      <c r="RIP109" s="197"/>
      <c r="RIQ109" s="197"/>
      <c r="RIR109" s="197"/>
      <c r="RIS109" s="197"/>
      <c r="RIT109" s="197"/>
      <c r="RIU109" s="197"/>
      <c r="RIV109" s="197"/>
      <c r="RIW109" s="197"/>
      <c r="RIX109" s="197"/>
      <c r="RIY109" s="197"/>
      <c r="RIZ109" s="197"/>
      <c r="RJA109" s="197"/>
      <c r="RJB109" s="197"/>
      <c r="RJC109" s="197"/>
      <c r="RJD109" s="197"/>
      <c r="RJE109" s="197"/>
      <c r="RJF109" s="197"/>
      <c r="RJG109" s="197"/>
      <c r="RJH109" s="197"/>
      <c r="RJI109" s="197"/>
      <c r="RJJ109" s="197"/>
      <c r="RJK109" s="197"/>
      <c r="RJL109" s="197"/>
      <c r="RJM109" s="197"/>
      <c r="RJN109" s="197"/>
      <c r="RJO109" s="197"/>
      <c r="RJP109" s="197"/>
      <c r="RJQ109" s="197"/>
      <c r="RJR109" s="197"/>
      <c r="RJS109" s="197"/>
      <c r="RJT109" s="197"/>
      <c r="RJU109" s="197"/>
      <c r="RJV109" s="197"/>
      <c r="RJW109" s="197"/>
      <c r="RJX109" s="197"/>
      <c r="RJY109" s="197"/>
      <c r="RJZ109" s="197"/>
      <c r="RKA109" s="197"/>
      <c r="RKB109" s="197"/>
      <c r="RKC109" s="197"/>
      <c r="RKD109" s="197"/>
      <c r="RKE109" s="197"/>
      <c r="RKF109" s="197"/>
      <c r="RKG109" s="197"/>
      <c r="RKH109" s="197"/>
      <c r="RKI109" s="197"/>
      <c r="RKJ109" s="197"/>
      <c r="RKK109" s="197"/>
      <c r="RKL109" s="197"/>
      <c r="RKM109" s="197"/>
      <c r="RKN109" s="197"/>
      <c r="RKO109" s="197"/>
      <c r="RKP109" s="197"/>
      <c r="RKQ109" s="197"/>
      <c r="RKR109" s="197"/>
      <c r="RKS109" s="197"/>
      <c r="RKT109" s="197"/>
      <c r="RKU109" s="197"/>
      <c r="RKV109" s="197"/>
      <c r="RKW109" s="197"/>
      <c r="RKX109" s="197"/>
      <c r="RKY109" s="197"/>
      <c r="RKZ109" s="197"/>
      <c r="RLA109" s="197"/>
      <c r="RLB109" s="197"/>
      <c r="RLC109" s="197"/>
      <c r="RLD109" s="197"/>
      <c r="RLE109" s="197"/>
      <c r="RLF109" s="197"/>
      <c r="RLG109" s="197"/>
      <c r="RLH109" s="197"/>
      <c r="RLI109" s="197"/>
      <c r="RLJ109" s="197"/>
      <c r="RLK109" s="197"/>
      <c r="RLL109" s="197"/>
      <c r="RLM109" s="197"/>
      <c r="RLN109" s="197"/>
      <c r="RLO109" s="197"/>
      <c r="RLP109" s="197"/>
      <c r="RLQ109" s="197"/>
      <c r="RLR109" s="197"/>
      <c r="RLS109" s="197"/>
      <c r="RLT109" s="197"/>
      <c r="RLU109" s="197"/>
      <c r="RLV109" s="197"/>
      <c r="RLW109" s="197"/>
      <c r="RLX109" s="197"/>
      <c r="RLY109" s="197"/>
      <c r="RLZ109" s="197"/>
      <c r="RMA109" s="197"/>
      <c r="RMB109" s="197"/>
      <c r="RMC109" s="197"/>
      <c r="RMD109" s="197"/>
      <c r="RME109" s="197"/>
      <c r="RMF109" s="197"/>
      <c r="RMG109" s="197"/>
      <c r="RMH109" s="197"/>
      <c r="RMI109" s="197"/>
      <c r="RMJ109" s="197"/>
      <c r="RMK109" s="197"/>
      <c r="RML109" s="197"/>
      <c r="RMM109" s="197"/>
      <c r="RMN109" s="197"/>
      <c r="RMO109" s="197"/>
      <c r="RMP109" s="197"/>
      <c r="RMQ109" s="197"/>
      <c r="RMR109" s="197"/>
      <c r="RMS109" s="197"/>
      <c r="RMT109" s="197"/>
      <c r="RMU109" s="197"/>
      <c r="RMV109" s="197"/>
      <c r="RMW109" s="197"/>
      <c r="RMX109" s="197"/>
      <c r="RMY109" s="197"/>
      <c r="RMZ109" s="197"/>
      <c r="RNA109" s="197"/>
      <c r="RNB109" s="197"/>
      <c r="RNC109" s="197"/>
      <c r="RND109" s="197"/>
      <c r="RNE109" s="197"/>
      <c r="RNF109" s="197"/>
      <c r="RNG109" s="197"/>
      <c r="RNH109" s="197"/>
      <c r="RNI109" s="197"/>
      <c r="RNJ109" s="197"/>
      <c r="RNK109" s="197"/>
      <c r="RNL109" s="197"/>
      <c r="RNM109" s="197"/>
      <c r="RNN109" s="197"/>
      <c r="RNO109" s="197"/>
      <c r="RNP109" s="197"/>
      <c r="RNQ109" s="197"/>
      <c r="RNR109" s="197"/>
      <c r="RNS109" s="197"/>
      <c r="RNT109" s="197"/>
      <c r="RNU109" s="197"/>
      <c r="RNV109" s="197"/>
      <c r="RNW109" s="197"/>
      <c r="RNX109" s="197"/>
      <c r="RNY109" s="197"/>
      <c r="RNZ109" s="197"/>
      <c r="ROA109" s="197"/>
      <c r="ROB109" s="197"/>
      <c r="ROC109" s="197"/>
      <c r="ROD109" s="197"/>
      <c r="ROE109" s="197"/>
      <c r="ROF109" s="197"/>
      <c r="ROG109" s="197"/>
      <c r="ROH109" s="197"/>
      <c r="ROI109" s="197"/>
      <c r="ROJ109" s="197"/>
      <c r="ROK109" s="197"/>
      <c r="ROL109" s="197"/>
      <c r="ROM109" s="197"/>
      <c r="RON109" s="197"/>
      <c r="ROO109" s="197"/>
      <c r="ROP109" s="197"/>
      <c r="ROQ109" s="197"/>
      <c r="ROR109" s="197"/>
      <c r="ROS109" s="197"/>
      <c r="ROT109" s="197"/>
      <c r="ROU109" s="197"/>
      <c r="ROV109" s="197"/>
      <c r="ROW109" s="197"/>
      <c r="ROX109" s="197"/>
      <c r="ROY109" s="197"/>
      <c r="ROZ109" s="197"/>
      <c r="RPA109" s="197"/>
      <c r="RPB109" s="197"/>
      <c r="RPC109" s="197"/>
      <c r="RPD109" s="197"/>
      <c r="RPE109" s="197"/>
      <c r="RPF109" s="197"/>
      <c r="RPG109" s="197"/>
      <c r="RPH109" s="197"/>
      <c r="RPI109" s="197"/>
      <c r="RPJ109" s="197"/>
      <c r="RPK109" s="197"/>
      <c r="RPL109" s="197"/>
      <c r="RPM109" s="197"/>
      <c r="RPN109" s="197"/>
      <c r="RPO109" s="197"/>
      <c r="RPP109" s="197"/>
      <c r="RPQ109" s="197"/>
      <c r="RPR109" s="197"/>
      <c r="RPS109" s="197"/>
      <c r="RPT109" s="197"/>
      <c r="RPU109" s="197"/>
      <c r="RPV109" s="197"/>
      <c r="RPW109" s="197"/>
      <c r="RPX109" s="197"/>
      <c r="RPY109" s="197"/>
      <c r="RPZ109" s="197"/>
      <c r="RQA109" s="197"/>
      <c r="RQB109" s="197"/>
      <c r="RQC109" s="197"/>
      <c r="RQD109" s="197"/>
      <c r="RQE109" s="197"/>
      <c r="RQF109" s="197"/>
      <c r="RQG109" s="197"/>
      <c r="RQH109" s="197"/>
      <c r="RQI109" s="197"/>
      <c r="RQJ109" s="197"/>
      <c r="RQK109" s="197"/>
      <c r="RQL109" s="197"/>
      <c r="RQM109" s="197"/>
      <c r="RQN109" s="197"/>
      <c r="RQO109" s="197"/>
      <c r="RQP109" s="197"/>
      <c r="RQQ109" s="197"/>
      <c r="RQR109" s="197"/>
      <c r="RQS109" s="197"/>
      <c r="RQT109" s="197"/>
      <c r="RQU109" s="197"/>
      <c r="RQV109" s="197"/>
      <c r="RQW109" s="197"/>
      <c r="RQX109" s="197"/>
      <c r="RQY109" s="197"/>
      <c r="RQZ109" s="197"/>
      <c r="RRA109" s="197"/>
      <c r="RRB109" s="197"/>
      <c r="RRC109" s="197"/>
      <c r="RRD109" s="197"/>
      <c r="RRE109" s="197"/>
      <c r="RRF109" s="197"/>
      <c r="RRG109" s="197"/>
      <c r="RRH109" s="197"/>
      <c r="RRI109" s="197"/>
      <c r="RRJ109" s="197"/>
      <c r="RRK109" s="197"/>
      <c r="RRL109" s="197"/>
      <c r="RRM109" s="197"/>
      <c r="RRN109" s="197"/>
      <c r="RRO109" s="197"/>
      <c r="RRP109" s="197"/>
      <c r="RRQ109" s="197"/>
      <c r="RRR109" s="197"/>
      <c r="RRS109" s="197"/>
      <c r="RRT109" s="197"/>
      <c r="RRU109" s="197"/>
      <c r="RRV109" s="197"/>
      <c r="RRW109" s="197"/>
      <c r="RRX109" s="197"/>
      <c r="RRY109" s="197"/>
      <c r="RRZ109" s="197"/>
      <c r="RSA109" s="197"/>
      <c r="RSB109" s="197"/>
      <c r="RSC109" s="197"/>
      <c r="RSD109" s="197"/>
      <c r="RSE109" s="197"/>
      <c r="RSF109" s="197"/>
      <c r="RSG109" s="197"/>
      <c r="RSH109" s="197"/>
      <c r="RSI109" s="197"/>
      <c r="RSJ109" s="197"/>
      <c r="RSK109" s="197"/>
      <c r="RSL109" s="197"/>
      <c r="RSM109" s="197"/>
      <c r="RSN109" s="197"/>
      <c r="RSO109" s="197"/>
      <c r="RSP109" s="197"/>
      <c r="RSQ109" s="197"/>
      <c r="RSR109" s="197"/>
      <c r="RSS109" s="197"/>
      <c r="RST109" s="197"/>
      <c r="RSU109" s="197"/>
      <c r="RSV109" s="197"/>
      <c r="RSW109" s="197"/>
      <c r="RSX109" s="197"/>
      <c r="RSY109" s="197"/>
      <c r="RSZ109" s="197"/>
      <c r="RTA109" s="197"/>
      <c r="RTB109" s="197"/>
      <c r="RTC109" s="197"/>
      <c r="RTD109" s="197"/>
      <c r="RTE109" s="197"/>
      <c r="RTF109" s="197"/>
      <c r="RTG109" s="197"/>
      <c r="RTH109" s="197"/>
      <c r="RTI109" s="197"/>
      <c r="RTJ109" s="197"/>
      <c r="RTK109" s="197"/>
      <c r="RTL109" s="197"/>
      <c r="RTM109" s="197"/>
      <c r="RTN109" s="197"/>
      <c r="RTO109" s="197"/>
      <c r="RTP109" s="197"/>
      <c r="RTQ109" s="197"/>
      <c r="RTR109" s="197"/>
      <c r="RTS109" s="197"/>
      <c r="RTT109" s="197"/>
      <c r="RTU109" s="197"/>
      <c r="RTV109" s="197"/>
      <c r="RTW109" s="197"/>
      <c r="RTX109" s="197"/>
      <c r="RTY109" s="197"/>
      <c r="RTZ109" s="197"/>
      <c r="RUA109" s="197"/>
      <c r="RUB109" s="197"/>
      <c r="RUC109" s="197"/>
      <c r="RUD109" s="197"/>
      <c r="RUE109" s="197"/>
      <c r="RUF109" s="197"/>
      <c r="RUG109" s="197"/>
      <c r="RUH109" s="197"/>
      <c r="RUI109" s="197"/>
      <c r="RUJ109" s="197"/>
      <c r="RUK109" s="197"/>
      <c r="RUL109" s="197"/>
      <c r="RUM109" s="197"/>
      <c r="RUN109" s="197"/>
      <c r="RUO109" s="197"/>
      <c r="RUP109" s="197"/>
      <c r="RUQ109" s="197"/>
      <c r="RUR109" s="197"/>
      <c r="RUS109" s="197"/>
      <c r="RUT109" s="197"/>
      <c r="RUU109" s="197"/>
      <c r="RUV109" s="197"/>
      <c r="RUW109" s="197"/>
      <c r="RUX109" s="197"/>
      <c r="RUY109" s="197"/>
      <c r="RUZ109" s="197"/>
      <c r="RVA109" s="197"/>
      <c r="RVB109" s="197"/>
      <c r="RVC109" s="197"/>
      <c r="RVD109" s="197"/>
      <c r="RVE109" s="197"/>
      <c r="RVF109" s="197"/>
      <c r="RVG109" s="197"/>
      <c r="RVH109" s="197"/>
      <c r="RVI109" s="197"/>
      <c r="RVJ109" s="197"/>
      <c r="RVK109" s="197"/>
      <c r="RVL109" s="197"/>
      <c r="RVM109" s="197"/>
      <c r="RVN109" s="197"/>
      <c r="RVO109" s="197"/>
      <c r="RVP109" s="197"/>
      <c r="RVQ109" s="197"/>
      <c r="RVR109" s="197"/>
      <c r="RVS109" s="197"/>
      <c r="RVT109" s="197"/>
      <c r="RVU109" s="197"/>
      <c r="RVV109" s="197"/>
      <c r="RVW109" s="197"/>
      <c r="RVX109" s="197"/>
      <c r="RVY109" s="197"/>
      <c r="RVZ109" s="197"/>
      <c r="RWA109" s="197"/>
      <c r="RWB109" s="197"/>
      <c r="RWC109" s="197"/>
      <c r="RWD109" s="197"/>
      <c r="RWE109" s="197"/>
      <c r="RWF109" s="197"/>
      <c r="RWG109" s="197"/>
      <c r="RWH109" s="197"/>
      <c r="RWI109" s="197"/>
      <c r="RWJ109" s="197"/>
      <c r="RWK109" s="197"/>
      <c r="RWL109" s="197"/>
      <c r="RWM109" s="197"/>
      <c r="RWN109" s="197"/>
      <c r="RWO109" s="197"/>
      <c r="RWP109" s="197"/>
      <c r="RWQ109" s="197"/>
      <c r="RWR109" s="197"/>
      <c r="RWS109" s="197"/>
      <c r="RWT109" s="197"/>
      <c r="RWU109" s="197"/>
      <c r="RWV109" s="197"/>
      <c r="RWW109" s="197"/>
      <c r="RWX109" s="197"/>
      <c r="RWY109" s="197"/>
      <c r="RWZ109" s="197"/>
      <c r="RXA109" s="197"/>
      <c r="RXB109" s="197"/>
      <c r="RXC109" s="197"/>
      <c r="RXD109" s="197"/>
      <c r="RXE109" s="197"/>
      <c r="RXF109" s="197"/>
      <c r="RXG109" s="197"/>
      <c r="RXH109" s="197"/>
      <c r="RXI109" s="197"/>
      <c r="RXJ109" s="197"/>
      <c r="RXK109" s="197"/>
      <c r="RXL109" s="197"/>
      <c r="RXM109" s="197"/>
      <c r="RXN109" s="197"/>
      <c r="RXO109" s="197"/>
      <c r="RXP109" s="197"/>
      <c r="RXQ109" s="197"/>
      <c r="RXR109" s="197"/>
      <c r="RXS109" s="197"/>
      <c r="RXT109" s="197"/>
      <c r="RXU109" s="197"/>
      <c r="RXV109" s="197"/>
      <c r="RXW109" s="197"/>
      <c r="RXX109" s="197"/>
      <c r="RXY109" s="197"/>
      <c r="RXZ109" s="197"/>
      <c r="RYA109" s="197"/>
      <c r="RYB109" s="197"/>
      <c r="RYC109" s="197"/>
      <c r="RYD109" s="197"/>
      <c r="RYE109" s="197"/>
      <c r="RYF109" s="197"/>
      <c r="RYG109" s="197"/>
      <c r="RYH109" s="197"/>
      <c r="RYI109" s="197"/>
      <c r="RYJ109" s="197"/>
      <c r="RYK109" s="197"/>
      <c r="RYL109" s="197"/>
      <c r="RYM109" s="197"/>
      <c r="RYN109" s="197"/>
      <c r="RYO109" s="197"/>
      <c r="RYP109" s="197"/>
      <c r="RYQ109" s="197"/>
      <c r="RYR109" s="197"/>
      <c r="RYS109" s="197"/>
      <c r="RYT109" s="197"/>
      <c r="RYU109" s="197"/>
      <c r="RYV109" s="197"/>
      <c r="RYW109" s="197"/>
      <c r="RYX109" s="197"/>
      <c r="RYY109" s="197"/>
      <c r="RYZ109" s="197"/>
      <c r="RZA109" s="197"/>
      <c r="RZB109" s="197"/>
      <c r="RZC109" s="197"/>
      <c r="RZD109" s="197"/>
      <c r="RZE109" s="197"/>
      <c r="RZF109" s="197"/>
      <c r="RZG109" s="197"/>
      <c r="RZH109" s="197"/>
      <c r="RZI109" s="197"/>
      <c r="RZJ109" s="197"/>
      <c r="RZK109" s="197"/>
      <c r="RZL109" s="197"/>
      <c r="RZM109" s="197"/>
      <c r="RZN109" s="197"/>
      <c r="RZO109" s="197"/>
      <c r="RZP109" s="197"/>
      <c r="RZQ109" s="197"/>
      <c r="RZR109" s="197"/>
      <c r="RZS109" s="197"/>
      <c r="RZT109" s="197"/>
      <c r="RZU109" s="197"/>
      <c r="RZV109" s="197"/>
      <c r="RZW109" s="197"/>
      <c r="RZX109" s="197"/>
      <c r="RZY109" s="197"/>
      <c r="RZZ109" s="197"/>
      <c r="SAA109" s="197"/>
      <c r="SAB109" s="197"/>
      <c r="SAC109" s="197"/>
      <c r="SAD109" s="197"/>
      <c r="SAE109" s="197"/>
      <c r="SAF109" s="197"/>
      <c r="SAG109" s="197"/>
      <c r="SAH109" s="197"/>
      <c r="SAI109" s="197"/>
      <c r="SAJ109" s="197"/>
      <c r="SAK109" s="197"/>
      <c r="SAL109" s="197"/>
      <c r="SAM109" s="197"/>
      <c r="SAN109" s="197"/>
      <c r="SAO109" s="197"/>
      <c r="SAP109" s="197"/>
      <c r="SAQ109" s="197"/>
      <c r="SAR109" s="197"/>
      <c r="SAS109" s="197"/>
      <c r="SAT109" s="197"/>
      <c r="SAU109" s="197"/>
      <c r="SAV109" s="197"/>
      <c r="SAW109" s="197"/>
      <c r="SAX109" s="197"/>
      <c r="SAY109" s="197"/>
      <c r="SAZ109" s="197"/>
      <c r="SBA109" s="197"/>
      <c r="SBB109" s="197"/>
      <c r="SBC109" s="197"/>
      <c r="SBD109" s="197"/>
      <c r="SBE109" s="197"/>
      <c r="SBF109" s="197"/>
      <c r="SBG109" s="197"/>
      <c r="SBH109" s="197"/>
      <c r="SBI109" s="197"/>
      <c r="SBJ109" s="197"/>
      <c r="SBK109" s="197"/>
      <c r="SBL109" s="197"/>
      <c r="SBM109" s="197"/>
      <c r="SBN109" s="197"/>
      <c r="SBO109" s="197"/>
      <c r="SBP109" s="197"/>
      <c r="SBQ109" s="197"/>
      <c r="SBR109" s="197"/>
      <c r="SBS109" s="197"/>
      <c r="SBT109" s="197"/>
      <c r="SBU109" s="197"/>
      <c r="SBV109" s="197"/>
      <c r="SBW109" s="197"/>
      <c r="SBX109" s="197"/>
      <c r="SBY109" s="197"/>
      <c r="SBZ109" s="197"/>
      <c r="SCA109" s="197"/>
      <c r="SCB109" s="197"/>
      <c r="SCC109" s="197"/>
      <c r="SCD109" s="197"/>
      <c r="SCE109" s="197"/>
      <c r="SCF109" s="197"/>
      <c r="SCG109" s="197"/>
      <c r="SCH109" s="197"/>
      <c r="SCI109" s="197"/>
      <c r="SCJ109" s="197"/>
      <c r="SCK109" s="197"/>
      <c r="SCL109" s="197"/>
      <c r="SCM109" s="197"/>
      <c r="SCN109" s="197"/>
      <c r="SCO109" s="197"/>
      <c r="SCP109" s="197"/>
      <c r="SCQ109" s="197"/>
      <c r="SCR109" s="197"/>
      <c r="SCS109" s="197"/>
      <c r="SCT109" s="197"/>
      <c r="SCU109" s="197"/>
      <c r="SCV109" s="197"/>
      <c r="SCW109" s="197"/>
      <c r="SCX109" s="197"/>
      <c r="SCY109" s="197"/>
      <c r="SCZ109" s="197"/>
      <c r="SDA109" s="197"/>
      <c r="SDB109" s="197"/>
      <c r="SDC109" s="197"/>
      <c r="SDD109" s="197"/>
      <c r="SDE109" s="197"/>
      <c r="SDF109" s="197"/>
      <c r="SDG109" s="197"/>
      <c r="SDH109" s="197"/>
      <c r="SDI109" s="197"/>
      <c r="SDJ109" s="197"/>
      <c r="SDK109" s="197"/>
      <c r="SDL109" s="197"/>
      <c r="SDM109" s="197"/>
      <c r="SDN109" s="197"/>
      <c r="SDO109" s="197"/>
      <c r="SDP109" s="197"/>
      <c r="SDQ109" s="197"/>
      <c r="SDR109" s="197"/>
      <c r="SDS109" s="197"/>
      <c r="SDT109" s="197"/>
      <c r="SDU109" s="197"/>
      <c r="SDV109" s="197"/>
      <c r="SDW109" s="197"/>
      <c r="SDX109" s="197"/>
      <c r="SDY109" s="197"/>
      <c r="SDZ109" s="197"/>
      <c r="SEA109" s="197"/>
      <c r="SEB109" s="197"/>
      <c r="SEC109" s="197"/>
      <c r="SED109" s="197"/>
      <c r="SEE109" s="197"/>
      <c r="SEF109" s="197"/>
      <c r="SEG109" s="197"/>
      <c r="SEH109" s="197"/>
      <c r="SEI109" s="197"/>
      <c r="SEJ109" s="197"/>
      <c r="SEK109" s="197"/>
      <c r="SEL109" s="197"/>
      <c r="SEM109" s="197"/>
      <c r="SEN109" s="197"/>
      <c r="SEO109" s="197"/>
      <c r="SEP109" s="197"/>
      <c r="SEQ109" s="197"/>
      <c r="SER109" s="197"/>
      <c r="SES109" s="197"/>
      <c r="SET109" s="197"/>
      <c r="SEU109" s="197"/>
      <c r="SEV109" s="197"/>
      <c r="SEW109" s="197"/>
      <c r="SEX109" s="197"/>
      <c r="SEY109" s="197"/>
      <c r="SEZ109" s="197"/>
      <c r="SFA109" s="197"/>
      <c r="SFB109" s="197"/>
      <c r="SFC109" s="197"/>
      <c r="SFD109" s="197"/>
      <c r="SFE109" s="197"/>
      <c r="SFF109" s="197"/>
      <c r="SFG109" s="197"/>
      <c r="SFH109" s="197"/>
      <c r="SFI109" s="197"/>
      <c r="SFJ109" s="197"/>
      <c r="SFK109" s="197"/>
      <c r="SFL109" s="197"/>
      <c r="SFM109" s="197"/>
      <c r="SFN109" s="197"/>
      <c r="SFO109" s="197"/>
      <c r="SFP109" s="197"/>
      <c r="SFQ109" s="197"/>
      <c r="SFR109" s="197"/>
      <c r="SFS109" s="197"/>
      <c r="SFT109" s="197"/>
      <c r="SFU109" s="197"/>
      <c r="SFV109" s="197"/>
      <c r="SFW109" s="197"/>
      <c r="SFX109" s="197"/>
      <c r="SFY109" s="197"/>
      <c r="SFZ109" s="197"/>
      <c r="SGA109" s="197"/>
      <c r="SGB109" s="197"/>
      <c r="SGC109" s="197"/>
      <c r="SGD109" s="197"/>
      <c r="SGE109" s="197"/>
      <c r="SGF109" s="197"/>
      <c r="SGG109" s="197"/>
      <c r="SGH109" s="197"/>
      <c r="SGI109" s="197"/>
      <c r="SGJ109" s="197"/>
      <c r="SGK109" s="197"/>
      <c r="SGL109" s="197"/>
      <c r="SGM109" s="197"/>
      <c r="SGN109" s="197"/>
      <c r="SGO109" s="197"/>
      <c r="SGP109" s="197"/>
      <c r="SGQ109" s="197"/>
      <c r="SGR109" s="197"/>
      <c r="SGS109" s="197"/>
      <c r="SGT109" s="197"/>
      <c r="SGU109" s="197"/>
      <c r="SGV109" s="197"/>
      <c r="SGW109" s="197"/>
      <c r="SGX109" s="197"/>
      <c r="SGY109" s="197"/>
      <c r="SGZ109" s="197"/>
      <c r="SHA109" s="197"/>
      <c r="SHB109" s="197"/>
      <c r="SHC109" s="197"/>
      <c r="SHD109" s="197"/>
      <c r="SHE109" s="197"/>
      <c r="SHF109" s="197"/>
      <c r="SHG109" s="197"/>
      <c r="SHH109" s="197"/>
      <c r="SHI109" s="197"/>
      <c r="SHJ109" s="197"/>
      <c r="SHK109" s="197"/>
      <c r="SHL109" s="197"/>
      <c r="SHM109" s="197"/>
      <c r="SHN109" s="197"/>
      <c r="SHO109" s="197"/>
      <c r="SHP109" s="197"/>
      <c r="SHQ109" s="197"/>
      <c r="SHR109" s="197"/>
      <c r="SHS109" s="197"/>
      <c r="SHT109" s="197"/>
      <c r="SHU109" s="197"/>
      <c r="SHV109" s="197"/>
      <c r="SHW109" s="197"/>
      <c r="SHX109" s="197"/>
      <c r="SHY109" s="197"/>
      <c r="SHZ109" s="197"/>
      <c r="SIA109" s="197"/>
      <c r="SIB109" s="197"/>
      <c r="SIC109" s="197"/>
      <c r="SID109" s="197"/>
      <c r="SIE109" s="197"/>
      <c r="SIF109" s="197"/>
      <c r="SIG109" s="197"/>
      <c r="SIH109" s="197"/>
      <c r="SII109" s="197"/>
      <c r="SIJ109" s="197"/>
      <c r="SIK109" s="197"/>
      <c r="SIL109" s="197"/>
      <c r="SIM109" s="197"/>
      <c r="SIN109" s="197"/>
      <c r="SIO109" s="197"/>
      <c r="SIP109" s="197"/>
      <c r="SIQ109" s="197"/>
      <c r="SIR109" s="197"/>
      <c r="SIS109" s="197"/>
      <c r="SIT109" s="197"/>
      <c r="SIU109" s="197"/>
      <c r="SIV109" s="197"/>
      <c r="SIW109" s="197"/>
      <c r="SIX109" s="197"/>
      <c r="SIY109" s="197"/>
      <c r="SIZ109" s="197"/>
      <c r="SJA109" s="197"/>
      <c r="SJB109" s="197"/>
      <c r="SJC109" s="197"/>
      <c r="SJD109" s="197"/>
      <c r="SJE109" s="197"/>
      <c r="SJF109" s="197"/>
      <c r="SJG109" s="197"/>
      <c r="SJH109" s="197"/>
      <c r="SJI109" s="197"/>
      <c r="SJJ109" s="197"/>
      <c r="SJK109" s="197"/>
      <c r="SJL109" s="197"/>
      <c r="SJM109" s="197"/>
      <c r="SJN109" s="197"/>
      <c r="SJO109" s="197"/>
      <c r="SJP109" s="197"/>
      <c r="SJQ109" s="197"/>
      <c r="SJR109" s="197"/>
      <c r="SJS109" s="197"/>
      <c r="SJT109" s="197"/>
      <c r="SJU109" s="197"/>
      <c r="SJV109" s="197"/>
      <c r="SJW109" s="197"/>
      <c r="SJX109" s="197"/>
      <c r="SJY109" s="197"/>
      <c r="SJZ109" s="197"/>
      <c r="SKA109" s="197"/>
      <c r="SKB109" s="197"/>
      <c r="SKC109" s="197"/>
      <c r="SKD109" s="197"/>
      <c r="SKE109" s="197"/>
      <c r="SKF109" s="197"/>
      <c r="SKG109" s="197"/>
      <c r="SKH109" s="197"/>
      <c r="SKI109" s="197"/>
      <c r="SKJ109" s="197"/>
      <c r="SKK109" s="197"/>
      <c r="SKL109" s="197"/>
      <c r="SKM109" s="197"/>
      <c r="SKN109" s="197"/>
      <c r="SKO109" s="197"/>
      <c r="SKP109" s="197"/>
      <c r="SKQ109" s="197"/>
      <c r="SKR109" s="197"/>
      <c r="SKS109" s="197"/>
      <c r="SKT109" s="197"/>
      <c r="SKU109" s="197"/>
      <c r="SKV109" s="197"/>
      <c r="SKW109" s="197"/>
      <c r="SKX109" s="197"/>
      <c r="SKY109" s="197"/>
      <c r="SKZ109" s="197"/>
      <c r="SLA109" s="197"/>
      <c r="SLB109" s="197"/>
      <c r="SLC109" s="197"/>
      <c r="SLD109" s="197"/>
      <c r="SLE109" s="197"/>
      <c r="SLF109" s="197"/>
      <c r="SLG109" s="197"/>
      <c r="SLH109" s="197"/>
      <c r="SLI109" s="197"/>
      <c r="SLJ109" s="197"/>
      <c r="SLK109" s="197"/>
      <c r="SLL109" s="197"/>
      <c r="SLM109" s="197"/>
      <c r="SLN109" s="197"/>
      <c r="SLO109" s="197"/>
      <c r="SLP109" s="197"/>
      <c r="SLQ109" s="197"/>
      <c r="SLR109" s="197"/>
      <c r="SLS109" s="197"/>
      <c r="SLT109" s="197"/>
      <c r="SLU109" s="197"/>
      <c r="SLV109" s="197"/>
      <c r="SLW109" s="197"/>
      <c r="SLX109" s="197"/>
      <c r="SLY109" s="197"/>
      <c r="SLZ109" s="197"/>
      <c r="SMA109" s="197"/>
      <c r="SMB109" s="197"/>
      <c r="SMC109" s="197"/>
      <c r="SMD109" s="197"/>
      <c r="SME109" s="197"/>
      <c r="SMF109" s="197"/>
      <c r="SMG109" s="197"/>
      <c r="SMH109" s="197"/>
      <c r="SMI109" s="197"/>
      <c r="SMJ109" s="197"/>
      <c r="SMK109" s="197"/>
      <c r="SML109" s="197"/>
      <c r="SMM109" s="197"/>
      <c r="SMN109" s="197"/>
      <c r="SMO109" s="197"/>
      <c r="SMP109" s="197"/>
      <c r="SMQ109" s="197"/>
      <c r="SMR109" s="197"/>
      <c r="SMS109" s="197"/>
      <c r="SMT109" s="197"/>
      <c r="SMU109" s="197"/>
      <c r="SMV109" s="197"/>
      <c r="SMW109" s="197"/>
      <c r="SMX109" s="197"/>
      <c r="SMY109" s="197"/>
      <c r="SMZ109" s="197"/>
      <c r="SNA109" s="197"/>
      <c r="SNB109" s="197"/>
      <c r="SNC109" s="197"/>
      <c r="SND109" s="197"/>
      <c r="SNE109" s="197"/>
      <c r="SNF109" s="197"/>
      <c r="SNG109" s="197"/>
      <c r="SNH109" s="197"/>
      <c r="SNI109" s="197"/>
      <c r="SNJ109" s="197"/>
      <c r="SNK109" s="197"/>
      <c r="SNL109" s="197"/>
      <c r="SNM109" s="197"/>
      <c r="SNN109" s="197"/>
      <c r="SNO109" s="197"/>
      <c r="SNP109" s="197"/>
      <c r="SNQ109" s="197"/>
      <c r="SNR109" s="197"/>
      <c r="SNS109" s="197"/>
      <c r="SNT109" s="197"/>
      <c r="SNU109" s="197"/>
      <c r="SNV109" s="197"/>
      <c r="SNW109" s="197"/>
      <c r="SNX109" s="197"/>
      <c r="SNY109" s="197"/>
      <c r="SNZ109" s="197"/>
      <c r="SOA109" s="197"/>
      <c r="SOB109" s="197"/>
      <c r="SOC109" s="197"/>
      <c r="SOD109" s="197"/>
      <c r="SOE109" s="197"/>
      <c r="SOF109" s="197"/>
      <c r="SOG109" s="197"/>
      <c r="SOH109" s="197"/>
      <c r="SOI109" s="197"/>
      <c r="SOJ109" s="197"/>
      <c r="SOK109" s="197"/>
      <c r="SOL109" s="197"/>
      <c r="SOM109" s="197"/>
      <c r="SON109" s="197"/>
      <c r="SOO109" s="197"/>
      <c r="SOP109" s="197"/>
      <c r="SOQ109" s="197"/>
      <c r="SOR109" s="197"/>
      <c r="SOS109" s="197"/>
      <c r="SOT109" s="197"/>
      <c r="SOU109" s="197"/>
      <c r="SOV109" s="197"/>
      <c r="SOW109" s="197"/>
      <c r="SOX109" s="197"/>
      <c r="SOY109" s="197"/>
      <c r="SOZ109" s="197"/>
      <c r="SPA109" s="197"/>
      <c r="SPB109" s="197"/>
      <c r="SPC109" s="197"/>
      <c r="SPD109" s="197"/>
      <c r="SPE109" s="197"/>
      <c r="SPF109" s="197"/>
      <c r="SPG109" s="197"/>
      <c r="SPH109" s="197"/>
      <c r="SPI109" s="197"/>
      <c r="SPJ109" s="197"/>
      <c r="SPK109" s="197"/>
      <c r="SPL109" s="197"/>
      <c r="SPM109" s="197"/>
      <c r="SPN109" s="197"/>
      <c r="SPO109" s="197"/>
      <c r="SPP109" s="197"/>
      <c r="SPQ109" s="197"/>
      <c r="SPR109" s="197"/>
      <c r="SPS109" s="197"/>
      <c r="SPT109" s="197"/>
      <c r="SPU109" s="197"/>
      <c r="SPV109" s="197"/>
      <c r="SPW109" s="197"/>
      <c r="SPX109" s="197"/>
      <c r="SPY109" s="197"/>
      <c r="SPZ109" s="197"/>
      <c r="SQA109" s="197"/>
      <c r="SQB109" s="197"/>
      <c r="SQC109" s="197"/>
      <c r="SQD109" s="197"/>
      <c r="SQE109" s="197"/>
      <c r="SQF109" s="197"/>
      <c r="SQG109" s="197"/>
      <c r="SQH109" s="197"/>
      <c r="SQI109" s="197"/>
      <c r="SQJ109" s="197"/>
      <c r="SQK109" s="197"/>
      <c r="SQL109" s="197"/>
      <c r="SQM109" s="197"/>
      <c r="SQN109" s="197"/>
      <c r="SQO109" s="197"/>
      <c r="SQP109" s="197"/>
      <c r="SQQ109" s="197"/>
      <c r="SQR109" s="197"/>
      <c r="SQS109" s="197"/>
      <c r="SQT109" s="197"/>
      <c r="SQU109" s="197"/>
      <c r="SQV109" s="197"/>
      <c r="SQW109" s="197"/>
      <c r="SQX109" s="197"/>
      <c r="SQY109" s="197"/>
      <c r="SQZ109" s="197"/>
      <c r="SRA109" s="197"/>
      <c r="SRB109" s="197"/>
      <c r="SRC109" s="197"/>
      <c r="SRD109" s="197"/>
      <c r="SRE109" s="197"/>
      <c r="SRF109" s="197"/>
      <c r="SRG109" s="197"/>
      <c r="SRH109" s="197"/>
      <c r="SRI109" s="197"/>
      <c r="SRJ109" s="197"/>
      <c r="SRK109" s="197"/>
      <c r="SRL109" s="197"/>
      <c r="SRM109" s="197"/>
      <c r="SRN109" s="197"/>
      <c r="SRO109" s="197"/>
      <c r="SRP109" s="197"/>
      <c r="SRQ109" s="197"/>
      <c r="SRR109" s="197"/>
      <c r="SRS109" s="197"/>
      <c r="SRT109" s="197"/>
      <c r="SRU109" s="197"/>
      <c r="SRV109" s="197"/>
      <c r="SRW109" s="197"/>
      <c r="SRX109" s="197"/>
      <c r="SRY109" s="197"/>
      <c r="SRZ109" s="197"/>
      <c r="SSA109" s="197"/>
      <c r="SSB109" s="197"/>
      <c r="SSC109" s="197"/>
      <c r="SSD109" s="197"/>
      <c r="SSE109" s="197"/>
      <c r="SSF109" s="197"/>
      <c r="SSG109" s="197"/>
      <c r="SSH109" s="197"/>
      <c r="SSI109" s="197"/>
      <c r="SSJ109" s="197"/>
      <c r="SSK109" s="197"/>
      <c r="SSL109" s="197"/>
      <c r="SSM109" s="197"/>
      <c r="SSN109" s="197"/>
      <c r="SSO109" s="197"/>
      <c r="SSP109" s="197"/>
      <c r="SSQ109" s="197"/>
      <c r="SSR109" s="197"/>
      <c r="SSS109" s="197"/>
      <c r="SST109" s="197"/>
      <c r="SSU109" s="197"/>
      <c r="SSV109" s="197"/>
      <c r="SSW109" s="197"/>
      <c r="SSX109" s="197"/>
      <c r="SSY109" s="197"/>
      <c r="SSZ109" s="197"/>
      <c r="STA109" s="197"/>
      <c r="STB109" s="197"/>
      <c r="STC109" s="197"/>
      <c r="STD109" s="197"/>
      <c r="STE109" s="197"/>
      <c r="STF109" s="197"/>
      <c r="STG109" s="197"/>
      <c r="STH109" s="197"/>
      <c r="STI109" s="197"/>
      <c r="STJ109" s="197"/>
      <c r="STK109" s="197"/>
      <c r="STL109" s="197"/>
      <c r="STM109" s="197"/>
      <c r="STN109" s="197"/>
      <c r="STO109" s="197"/>
      <c r="STP109" s="197"/>
      <c r="STQ109" s="197"/>
      <c r="STR109" s="197"/>
      <c r="STS109" s="197"/>
      <c r="STT109" s="197"/>
      <c r="STU109" s="197"/>
      <c r="STV109" s="197"/>
      <c r="STW109" s="197"/>
      <c r="STX109" s="197"/>
      <c r="STY109" s="197"/>
      <c r="STZ109" s="197"/>
      <c r="SUA109" s="197"/>
      <c r="SUB109" s="197"/>
      <c r="SUC109" s="197"/>
      <c r="SUD109" s="197"/>
      <c r="SUE109" s="197"/>
      <c r="SUF109" s="197"/>
      <c r="SUG109" s="197"/>
      <c r="SUH109" s="197"/>
      <c r="SUI109" s="197"/>
      <c r="SUJ109" s="197"/>
      <c r="SUK109" s="197"/>
      <c r="SUL109" s="197"/>
      <c r="SUM109" s="197"/>
      <c r="SUN109" s="197"/>
      <c r="SUO109" s="197"/>
      <c r="SUP109" s="197"/>
      <c r="SUQ109" s="197"/>
      <c r="SUR109" s="197"/>
      <c r="SUS109" s="197"/>
      <c r="SUT109" s="197"/>
      <c r="SUU109" s="197"/>
      <c r="SUV109" s="197"/>
      <c r="SUW109" s="197"/>
      <c r="SUX109" s="197"/>
      <c r="SUY109" s="197"/>
      <c r="SUZ109" s="197"/>
      <c r="SVA109" s="197"/>
      <c r="SVB109" s="197"/>
      <c r="SVC109" s="197"/>
      <c r="SVD109" s="197"/>
      <c r="SVE109" s="197"/>
      <c r="SVF109" s="197"/>
      <c r="SVG109" s="197"/>
      <c r="SVH109" s="197"/>
      <c r="SVI109" s="197"/>
      <c r="SVJ109" s="197"/>
      <c r="SVK109" s="197"/>
      <c r="SVL109" s="197"/>
      <c r="SVM109" s="197"/>
      <c r="SVN109" s="197"/>
      <c r="SVO109" s="197"/>
      <c r="SVP109" s="197"/>
      <c r="SVQ109" s="197"/>
      <c r="SVR109" s="197"/>
      <c r="SVS109" s="197"/>
      <c r="SVT109" s="197"/>
      <c r="SVU109" s="197"/>
      <c r="SVV109" s="197"/>
      <c r="SVW109" s="197"/>
      <c r="SVX109" s="197"/>
      <c r="SVY109" s="197"/>
      <c r="SVZ109" s="197"/>
      <c r="SWA109" s="197"/>
      <c r="SWB109" s="197"/>
      <c r="SWC109" s="197"/>
      <c r="SWD109" s="197"/>
      <c r="SWE109" s="197"/>
      <c r="SWF109" s="197"/>
      <c r="SWG109" s="197"/>
      <c r="SWH109" s="197"/>
      <c r="SWI109" s="197"/>
      <c r="SWJ109" s="197"/>
      <c r="SWK109" s="197"/>
      <c r="SWL109" s="197"/>
      <c r="SWM109" s="197"/>
      <c r="SWN109" s="197"/>
      <c r="SWO109" s="197"/>
      <c r="SWP109" s="197"/>
      <c r="SWQ109" s="197"/>
      <c r="SWR109" s="197"/>
      <c r="SWS109" s="197"/>
      <c r="SWT109" s="197"/>
      <c r="SWU109" s="197"/>
      <c r="SWV109" s="197"/>
      <c r="SWW109" s="197"/>
      <c r="SWX109" s="197"/>
      <c r="SWY109" s="197"/>
      <c r="SWZ109" s="197"/>
      <c r="SXA109" s="197"/>
      <c r="SXB109" s="197"/>
      <c r="SXC109" s="197"/>
      <c r="SXD109" s="197"/>
      <c r="SXE109" s="197"/>
      <c r="SXF109" s="197"/>
      <c r="SXG109" s="197"/>
      <c r="SXH109" s="197"/>
      <c r="SXI109" s="197"/>
      <c r="SXJ109" s="197"/>
      <c r="SXK109" s="197"/>
      <c r="SXL109" s="197"/>
      <c r="SXM109" s="197"/>
      <c r="SXN109" s="197"/>
      <c r="SXO109" s="197"/>
      <c r="SXP109" s="197"/>
      <c r="SXQ109" s="197"/>
      <c r="SXR109" s="197"/>
      <c r="SXS109" s="197"/>
      <c r="SXT109" s="197"/>
      <c r="SXU109" s="197"/>
      <c r="SXV109" s="197"/>
      <c r="SXW109" s="197"/>
      <c r="SXX109" s="197"/>
      <c r="SXY109" s="197"/>
      <c r="SXZ109" s="197"/>
      <c r="SYA109" s="197"/>
      <c r="SYB109" s="197"/>
      <c r="SYC109" s="197"/>
      <c r="SYD109" s="197"/>
      <c r="SYE109" s="197"/>
      <c r="SYF109" s="197"/>
      <c r="SYG109" s="197"/>
      <c r="SYH109" s="197"/>
      <c r="SYI109" s="197"/>
      <c r="SYJ109" s="197"/>
      <c r="SYK109" s="197"/>
      <c r="SYL109" s="197"/>
      <c r="SYM109" s="197"/>
      <c r="SYN109" s="197"/>
      <c r="SYO109" s="197"/>
      <c r="SYP109" s="197"/>
      <c r="SYQ109" s="197"/>
      <c r="SYR109" s="197"/>
      <c r="SYS109" s="197"/>
      <c r="SYT109" s="197"/>
      <c r="SYU109" s="197"/>
      <c r="SYV109" s="197"/>
      <c r="SYW109" s="197"/>
      <c r="SYX109" s="197"/>
      <c r="SYY109" s="197"/>
      <c r="SYZ109" s="197"/>
      <c r="SZA109" s="197"/>
      <c r="SZB109" s="197"/>
      <c r="SZC109" s="197"/>
      <c r="SZD109" s="197"/>
      <c r="SZE109" s="197"/>
      <c r="SZF109" s="197"/>
      <c r="SZG109" s="197"/>
      <c r="SZH109" s="197"/>
      <c r="SZI109" s="197"/>
      <c r="SZJ109" s="197"/>
      <c r="SZK109" s="197"/>
      <c r="SZL109" s="197"/>
      <c r="SZM109" s="197"/>
      <c r="SZN109" s="197"/>
      <c r="SZO109" s="197"/>
      <c r="SZP109" s="197"/>
      <c r="SZQ109" s="197"/>
      <c r="SZR109" s="197"/>
      <c r="SZS109" s="197"/>
      <c r="SZT109" s="197"/>
      <c r="SZU109" s="197"/>
      <c r="SZV109" s="197"/>
      <c r="SZW109" s="197"/>
      <c r="SZX109" s="197"/>
      <c r="SZY109" s="197"/>
      <c r="SZZ109" s="197"/>
      <c r="TAA109" s="197"/>
      <c r="TAB109" s="197"/>
      <c r="TAC109" s="197"/>
      <c r="TAD109" s="197"/>
      <c r="TAE109" s="197"/>
      <c r="TAF109" s="197"/>
      <c r="TAG109" s="197"/>
      <c r="TAH109" s="197"/>
      <c r="TAI109" s="197"/>
      <c r="TAJ109" s="197"/>
      <c r="TAK109" s="197"/>
      <c r="TAL109" s="197"/>
      <c r="TAM109" s="197"/>
      <c r="TAN109" s="197"/>
      <c r="TAO109" s="197"/>
      <c r="TAP109" s="197"/>
      <c r="TAQ109" s="197"/>
      <c r="TAR109" s="197"/>
      <c r="TAS109" s="197"/>
      <c r="TAT109" s="197"/>
      <c r="TAU109" s="197"/>
      <c r="TAV109" s="197"/>
      <c r="TAW109" s="197"/>
      <c r="TAX109" s="197"/>
      <c r="TAY109" s="197"/>
      <c r="TAZ109" s="197"/>
      <c r="TBA109" s="197"/>
      <c r="TBB109" s="197"/>
      <c r="TBC109" s="197"/>
      <c r="TBD109" s="197"/>
      <c r="TBE109" s="197"/>
      <c r="TBF109" s="197"/>
      <c r="TBG109" s="197"/>
      <c r="TBH109" s="197"/>
      <c r="TBI109" s="197"/>
      <c r="TBJ109" s="197"/>
      <c r="TBK109" s="197"/>
      <c r="TBL109" s="197"/>
      <c r="TBM109" s="197"/>
      <c r="TBN109" s="197"/>
      <c r="TBO109" s="197"/>
      <c r="TBP109" s="197"/>
      <c r="TBQ109" s="197"/>
      <c r="TBR109" s="197"/>
      <c r="TBS109" s="197"/>
      <c r="TBT109" s="197"/>
      <c r="TBU109" s="197"/>
      <c r="TBV109" s="197"/>
      <c r="TBW109" s="197"/>
      <c r="TBX109" s="197"/>
      <c r="TBY109" s="197"/>
      <c r="TBZ109" s="197"/>
      <c r="TCA109" s="197"/>
      <c r="TCB109" s="197"/>
      <c r="TCC109" s="197"/>
      <c r="TCD109" s="197"/>
      <c r="TCE109" s="197"/>
      <c r="TCF109" s="197"/>
      <c r="TCG109" s="197"/>
      <c r="TCH109" s="197"/>
      <c r="TCI109" s="197"/>
      <c r="TCJ109" s="197"/>
      <c r="TCK109" s="197"/>
      <c r="TCL109" s="197"/>
      <c r="TCM109" s="197"/>
      <c r="TCN109" s="197"/>
      <c r="TCO109" s="197"/>
      <c r="TCP109" s="197"/>
      <c r="TCQ109" s="197"/>
      <c r="TCR109" s="197"/>
      <c r="TCS109" s="197"/>
      <c r="TCT109" s="197"/>
      <c r="TCU109" s="197"/>
      <c r="TCV109" s="197"/>
      <c r="TCW109" s="197"/>
      <c r="TCX109" s="197"/>
      <c r="TCY109" s="197"/>
      <c r="TCZ109" s="197"/>
      <c r="TDA109" s="197"/>
      <c r="TDB109" s="197"/>
      <c r="TDC109" s="197"/>
      <c r="TDD109" s="197"/>
      <c r="TDE109" s="197"/>
      <c r="TDF109" s="197"/>
      <c r="TDG109" s="197"/>
      <c r="TDH109" s="197"/>
      <c r="TDI109" s="197"/>
      <c r="TDJ109" s="197"/>
      <c r="TDK109" s="197"/>
      <c r="TDL109" s="197"/>
      <c r="TDM109" s="197"/>
      <c r="TDN109" s="197"/>
      <c r="TDO109" s="197"/>
      <c r="TDP109" s="197"/>
      <c r="TDQ109" s="197"/>
      <c r="TDR109" s="197"/>
      <c r="TDS109" s="197"/>
      <c r="TDT109" s="197"/>
      <c r="TDU109" s="197"/>
      <c r="TDV109" s="197"/>
      <c r="TDW109" s="197"/>
      <c r="TDX109" s="197"/>
      <c r="TDY109" s="197"/>
      <c r="TDZ109" s="197"/>
      <c r="TEA109" s="197"/>
      <c r="TEB109" s="197"/>
      <c r="TEC109" s="197"/>
      <c r="TED109" s="197"/>
      <c r="TEE109" s="197"/>
      <c r="TEF109" s="197"/>
      <c r="TEG109" s="197"/>
      <c r="TEH109" s="197"/>
      <c r="TEI109" s="197"/>
      <c r="TEJ109" s="197"/>
      <c r="TEK109" s="197"/>
      <c r="TEL109" s="197"/>
      <c r="TEM109" s="197"/>
      <c r="TEN109" s="197"/>
      <c r="TEO109" s="197"/>
      <c r="TEP109" s="197"/>
      <c r="TEQ109" s="197"/>
      <c r="TER109" s="197"/>
      <c r="TES109" s="197"/>
      <c r="TET109" s="197"/>
      <c r="TEU109" s="197"/>
      <c r="TEV109" s="197"/>
      <c r="TEW109" s="197"/>
      <c r="TEX109" s="197"/>
      <c r="TEY109" s="197"/>
      <c r="TEZ109" s="197"/>
      <c r="TFA109" s="197"/>
      <c r="TFB109" s="197"/>
      <c r="TFC109" s="197"/>
      <c r="TFD109" s="197"/>
      <c r="TFE109" s="197"/>
      <c r="TFF109" s="197"/>
      <c r="TFG109" s="197"/>
      <c r="TFH109" s="197"/>
      <c r="TFI109" s="197"/>
      <c r="TFJ109" s="197"/>
      <c r="TFK109" s="197"/>
      <c r="TFL109" s="197"/>
      <c r="TFM109" s="197"/>
      <c r="TFN109" s="197"/>
      <c r="TFO109" s="197"/>
      <c r="TFP109" s="197"/>
      <c r="TFQ109" s="197"/>
      <c r="TFR109" s="197"/>
      <c r="TFS109" s="197"/>
      <c r="TFT109" s="197"/>
      <c r="TFU109" s="197"/>
      <c r="TFV109" s="197"/>
      <c r="TFW109" s="197"/>
      <c r="TFX109" s="197"/>
      <c r="TFY109" s="197"/>
      <c r="TFZ109" s="197"/>
      <c r="TGA109" s="197"/>
      <c r="TGB109" s="197"/>
      <c r="TGC109" s="197"/>
      <c r="TGD109" s="197"/>
      <c r="TGE109" s="197"/>
      <c r="TGF109" s="197"/>
      <c r="TGG109" s="197"/>
      <c r="TGH109" s="197"/>
      <c r="TGI109" s="197"/>
      <c r="TGJ109" s="197"/>
      <c r="TGK109" s="197"/>
      <c r="TGL109" s="197"/>
      <c r="TGM109" s="197"/>
      <c r="TGN109" s="197"/>
      <c r="TGO109" s="197"/>
      <c r="TGP109" s="197"/>
      <c r="TGQ109" s="197"/>
      <c r="TGR109" s="197"/>
      <c r="TGS109" s="197"/>
      <c r="TGT109" s="197"/>
      <c r="TGU109" s="197"/>
      <c r="TGV109" s="197"/>
      <c r="TGW109" s="197"/>
      <c r="TGX109" s="197"/>
      <c r="TGY109" s="197"/>
      <c r="TGZ109" s="197"/>
      <c r="THA109" s="197"/>
      <c r="THB109" s="197"/>
      <c r="THC109" s="197"/>
      <c r="THD109" s="197"/>
      <c r="THE109" s="197"/>
      <c r="THF109" s="197"/>
      <c r="THG109" s="197"/>
      <c r="THH109" s="197"/>
      <c r="THI109" s="197"/>
      <c r="THJ109" s="197"/>
      <c r="THK109" s="197"/>
      <c r="THL109" s="197"/>
      <c r="THM109" s="197"/>
      <c r="THN109" s="197"/>
      <c r="THO109" s="197"/>
      <c r="THP109" s="197"/>
      <c r="THQ109" s="197"/>
      <c r="THR109" s="197"/>
      <c r="THS109" s="197"/>
      <c r="THT109" s="197"/>
      <c r="THU109" s="197"/>
      <c r="THV109" s="197"/>
      <c r="THW109" s="197"/>
      <c r="THX109" s="197"/>
      <c r="THY109" s="197"/>
      <c r="THZ109" s="197"/>
      <c r="TIA109" s="197"/>
      <c r="TIB109" s="197"/>
      <c r="TIC109" s="197"/>
      <c r="TID109" s="197"/>
      <c r="TIE109" s="197"/>
      <c r="TIF109" s="197"/>
      <c r="TIG109" s="197"/>
      <c r="TIH109" s="197"/>
      <c r="TII109" s="197"/>
      <c r="TIJ109" s="197"/>
      <c r="TIK109" s="197"/>
      <c r="TIL109" s="197"/>
      <c r="TIM109" s="197"/>
      <c r="TIN109" s="197"/>
      <c r="TIO109" s="197"/>
      <c r="TIP109" s="197"/>
      <c r="TIQ109" s="197"/>
      <c r="TIR109" s="197"/>
      <c r="TIS109" s="197"/>
      <c r="TIT109" s="197"/>
      <c r="TIU109" s="197"/>
      <c r="TIV109" s="197"/>
      <c r="TIW109" s="197"/>
      <c r="TIX109" s="197"/>
      <c r="TIY109" s="197"/>
      <c r="TIZ109" s="197"/>
      <c r="TJA109" s="197"/>
      <c r="TJB109" s="197"/>
      <c r="TJC109" s="197"/>
      <c r="TJD109" s="197"/>
      <c r="TJE109" s="197"/>
      <c r="TJF109" s="197"/>
      <c r="TJG109" s="197"/>
      <c r="TJH109" s="197"/>
      <c r="TJI109" s="197"/>
      <c r="TJJ109" s="197"/>
      <c r="TJK109" s="197"/>
      <c r="TJL109" s="197"/>
      <c r="TJM109" s="197"/>
      <c r="TJN109" s="197"/>
      <c r="TJO109" s="197"/>
      <c r="TJP109" s="197"/>
      <c r="TJQ109" s="197"/>
      <c r="TJR109" s="197"/>
      <c r="TJS109" s="197"/>
      <c r="TJT109" s="197"/>
      <c r="TJU109" s="197"/>
      <c r="TJV109" s="197"/>
      <c r="TJW109" s="197"/>
      <c r="TJX109" s="197"/>
      <c r="TJY109" s="197"/>
      <c r="TJZ109" s="197"/>
      <c r="TKA109" s="197"/>
      <c r="TKB109" s="197"/>
      <c r="TKC109" s="197"/>
      <c r="TKD109" s="197"/>
      <c r="TKE109" s="197"/>
      <c r="TKF109" s="197"/>
      <c r="TKG109" s="197"/>
      <c r="TKH109" s="197"/>
      <c r="TKI109" s="197"/>
      <c r="TKJ109" s="197"/>
      <c r="TKK109" s="197"/>
      <c r="TKL109" s="197"/>
      <c r="TKM109" s="197"/>
      <c r="TKN109" s="197"/>
      <c r="TKO109" s="197"/>
      <c r="TKP109" s="197"/>
      <c r="TKQ109" s="197"/>
      <c r="TKR109" s="197"/>
      <c r="TKS109" s="197"/>
      <c r="TKT109" s="197"/>
      <c r="TKU109" s="197"/>
      <c r="TKV109" s="197"/>
      <c r="TKW109" s="197"/>
      <c r="TKX109" s="197"/>
      <c r="TKY109" s="197"/>
      <c r="TKZ109" s="197"/>
      <c r="TLA109" s="197"/>
      <c r="TLB109" s="197"/>
      <c r="TLC109" s="197"/>
      <c r="TLD109" s="197"/>
      <c r="TLE109" s="197"/>
      <c r="TLF109" s="197"/>
      <c r="TLG109" s="197"/>
      <c r="TLH109" s="197"/>
      <c r="TLI109" s="197"/>
      <c r="TLJ109" s="197"/>
      <c r="TLK109" s="197"/>
      <c r="TLL109" s="197"/>
      <c r="TLM109" s="197"/>
      <c r="TLN109" s="197"/>
      <c r="TLO109" s="197"/>
      <c r="TLP109" s="197"/>
      <c r="TLQ109" s="197"/>
      <c r="TLR109" s="197"/>
      <c r="TLS109" s="197"/>
      <c r="TLT109" s="197"/>
      <c r="TLU109" s="197"/>
      <c r="TLV109" s="197"/>
      <c r="TLW109" s="197"/>
      <c r="TLX109" s="197"/>
      <c r="TLY109" s="197"/>
      <c r="TLZ109" s="197"/>
      <c r="TMA109" s="197"/>
      <c r="TMB109" s="197"/>
      <c r="TMC109" s="197"/>
      <c r="TMD109" s="197"/>
      <c r="TME109" s="197"/>
      <c r="TMF109" s="197"/>
      <c r="TMG109" s="197"/>
      <c r="TMH109" s="197"/>
      <c r="TMI109" s="197"/>
      <c r="TMJ109" s="197"/>
      <c r="TMK109" s="197"/>
      <c r="TML109" s="197"/>
      <c r="TMM109" s="197"/>
      <c r="TMN109" s="197"/>
      <c r="TMO109" s="197"/>
      <c r="TMP109" s="197"/>
      <c r="TMQ109" s="197"/>
      <c r="TMR109" s="197"/>
      <c r="TMS109" s="197"/>
      <c r="TMT109" s="197"/>
      <c r="TMU109" s="197"/>
      <c r="TMV109" s="197"/>
      <c r="TMW109" s="197"/>
      <c r="TMX109" s="197"/>
      <c r="TMY109" s="197"/>
      <c r="TMZ109" s="197"/>
      <c r="TNA109" s="197"/>
      <c r="TNB109" s="197"/>
      <c r="TNC109" s="197"/>
      <c r="TND109" s="197"/>
      <c r="TNE109" s="197"/>
      <c r="TNF109" s="197"/>
      <c r="TNG109" s="197"/>
      <c r="TNH109" s="197"/>
      <c r="TNI109" s="197"/>
      <c r="TNJ109" s="197"/>
      <c r="TNK109" s="197"/>
      <c r="TNL109" s="197"/>
      <c r="TNM109" s="197"/>
      <c r="TNN109" s="197"/>
      <c r="TNO109" s="197"/>
      <c r="TNP109" s="197"/>
      <c r="TNQ109" s="197"/>
      <c r="TNR109" s="197"/>
      <c r="TNS109" s="197"/>
      <c r="TNT109" s="197"/>
      <c r="TNU109" s="197"/>
      <c r="TNV109" s="197"/>
      <c r="TNW109" s="197"/>
      <c r="TNX109" s="197"/>
      <c r="TNY109" s="197"/>
      <c r="TNZ109" s="197"/>
      <c r="TOA109" s="197"/>
      <c r="TOB109" s="197"/>
      <c r="TOC109" s="197"/>
      <c r="TOD109" s="197"/>
      <c r="TOE109" s="197"/>
      <c r="TOF109" s="197"/>
      <c r="TOG109" s="197"/>
      <c r="TOH109" s="197"/>
      <c r="TOI109" s="197"/>
      <c r="TOJ109" s="197"/>
      <c r="TOK109" s="197"/>
      <c r="TOL109" s="197"/>
      <c r="TOM109" s="197"/>
      <c r="TON109" s="197"/>
      <c r="TOO109" s="197"/>
      <c r="TOP109" s="197"/>
      <c r="TOQ109" s="197"/>
      <c r="TOR109" s="197"/>
      <c r="TOS109" s="197"/>
      <c r="TOT109" s="197"/>
      <c r="TOU109" s="197"/>
      <c r="TOV109" s="197"/>
      <c r="TOW109" s="197"/>
      <c r="TOX109" s="197"/>
      <c r="TOY109" s="197"/>
      <c r="TOZ109" s="197"/>
      <c r="TPA109" s="197"/>
      <c r="TPB109" s="197"/>
      <c r="TPC109" s="197"/>
      <c r="TPD109" s="197"/>
      <c r="TPE109" s="197"/>
      <c r="TPF109" s="197"/>
      <c r="TPG109" s="197"/>
      <c r="TPH109" s="197"/>
      <c r="TPI109" s="197"/>
      <c r="TPJ109" s="197"/>
      <c r="TPK109" s="197"/>
      <c r="TPL109" s="197"/>
      <c r="TPM109" s="197"/>
      <c r="TPN109" s="197"/>
      <c r="TPO109" s="197"/>
      <c r="TPP109" s="197"/>
      <c r="TPQ109" s="197"/>
      <c r="TPR109" s="197"/>
      <c r="TPS109" s="197"/>
      <c r="TPT109" s="197"/>
      <c r="TPU109" s="197"/>
      <c r="TPV109" s="197"/>
      <c r="TPW109" s="197"/>
      <c r="TPX109" s="197"/>
      <c r="TPY109" s="197"/>
      <c r="TPZ109" s="197"/>
      <c r="TQA109" s="197"/>
      <c r="TQB109" s="197"/>
      <c r="TQC109" s="197"/>
      <c r="TQD109" s="197"/>
      <c r="TQE109" s="197"/>
      <c r="TQF109" s="197"/>
      <c r="TQG109" s="197"/>
      <c r="TQH109" s="197"/>
      <c r="TQI109" s="197"/>
      <c r="TQJ109" s="197"/>
      <c r="TQK109" s="197"/>
      <c r="TQL109" s="197"/>
      <c r="TQM109" s="197"/>
      <c r="TQN109" s="197"/>
      <c r="TQO109" s="197"/>
      <c r="TQP109" s="197"/>
      <c r="TQQ109" s="197"/>
      <c r="TQR109" s="197"/>
      <c r="TQS109" s="197"/>
      <c r="TQT109" s="197"/>
      <c r="TQU109" s="197"/>
      <c r="TQV109" s="197"/>
      <c r="TQW109" s="197"/>
      <c r="TQX109" s="197"/>
      <c r="TQY109" s="197"/>
      <c r="TQZ109" s="197"/>
      <c r="TRA109" s="197"/>
      <c r="TRB109" s="197"/>
      <c r="TRC109" s="197"/>
      <c r="TRD109" s="197"/>
      <c r="TRE109" s="197"/>
      <c r="TRF109" s="197"/>
      <c r="TRG109" s="197"/>
      <c r="TRH109" s="197"/>
      <c r="TRI109" s="197"/>
      <c r="TRJ109" s="197"/>
      <c r="TRK109" s="197"/>
      <c r="TRL109" s="197"/>
      <c r="TRM109" s="197"/>
      <c r="TRN109" s="197"/>
      <c r="TRO109" s="197"/>
      <c r="TRP109" s="197"/>
      <c r="TRQ109" s="197"/>
      <c r="TRR109" s="197"/>
      <c r="TRS109" s="197"/>
      <c r="TRT109" s="197"/>
      <c r="TRU109" s="197"/>
      <c r="TRV109" s="197"/>
      <c r="TRW109" s="197"/>
      <c r="TRX109" s="197"/>
      <c r="TRY109" s="197"/>
      <c r="TRZ109" s="197"/>
      <c r="TSA109" s="197"/>
      <c r="TSB109" s="197"/>
      <c r="TSC109" s="197"/>
      <c r="TSD109" s="197"/>
      <c r="TSE109" s="197"/>
      <c r="TSF109" s="197"/>
      <c r="TSG109" s="197"/>
      <c r="TSH109" s="197"/>
      <c r="TSI109" s="197"/>
      <c r="TSJ109" s="197"/>
      <c r="TSK109" s="197"/>
      <c r="TSL109" s="197"/>
      <c r="TSM109" s="197"/>
      <c r="TSN109" s="197"/>
      <c r="TSO109" s="197"/>
      <c r="TSP109" s="197"/>
      <c r="TSQ109" s="197"/>
      <c r="TSR109" s="197"/>
      <c r="TSS109" s="197"/>
      <c r="TST109" s="197"/>
      <c r="TSU109" s="197"/>
      <c r="TSV109" s="197"/>
      <c r="TSW109" s="197"/>
      <c r="TSX109" s="197"/>
      <c r="TSY109" s="197"/>
      <c r="TSZ109" s="197"/>
      <c r="TTA109" s="197"/>
      <c r="TTB109" s="197"/>
      <c r="TTC109" s="197"/>
      <c r="TTD109" s="197"/>
      <c r="TTE109" s="197"/>
      <c r="TTF109" s="197"/>
      <c r="TTG109" s="197"/>
      <c r="TTH109" s="197"/>
      <c r="TTI109" s="197"/>
      <c r="TTJ109" s="197"/>
      <c r="TTK109" s="197"/>
      <c r="TTL109" s="197"/>
      <c r="TTM109" s="197"/>
      <c r="TTN109" s="197"/>
      <c r="TTO109" s="197"/>
      <c r="TTP109" s="197"/>
      <c r="TTQ109" s="197"/>
      <c r="TTR109" s="197"/>
      <c r="TTS109" s="197"/>
      <c r="TTT109" s="197"/>
      <c r="TTU109" s="197"/>
      <c r="TTV109" s="197"/>
      <c r="TTW109" s="197"/>
      <c r="TTX109" s="197"/>
      <c r="TTY109" s="197"/>
      <c r="TTZ109" s="197"/>
      <c r="TUA109" s="197"/>
      <c r="TUB109" s="197"/>
      <c r="TUC109" s="197"/>
      <c r="TUD109" s="197"/>
      <c r="TUE109" s="197"/>
      <c r="TUF109" s="197"/>
      <c r="TUG109" s="197"/>
      <c r="TUH109" s="197"/>
      <c r="TUI109" s="197"/>
      <c r="TUJ109" s="197"/>
      <c r="TUK109" s="197"/>
      <c r="TUL109" s="197"/>
      <c r="TUM109" s="197"/>
      <c r="TUN109" s="197"/>
      <c r="TUO109" s="197"/>
      <c r="TUP109" s="197"/>
      <c r="TUQ109" s="197"/>
      <c r="TUR109" s="197"/>
      <c r="TUS109" s="197"/>
      <c r="TUT109" s="197"/>
      <c r="TUU109" s="197"/>
      <c r="TUV109" s="197"/>
      <c r="TUW109" s="197"/>
      <c r="TUX109" s="197"/>
      <c r="TUY109" s="197"/>
      <c r="TUZ109" s="197"/>
      <c r="TVA109" s="197"/>
      <c r="TVB109" s="197"/>
      <c r="TVC109" s="197"/>
      <c r="TVD109" s="197"/>
      <c r="TVE109" s="197"/>
      <c r="TVF109" s="197"/>
      <c r="TVG109" s="197"/>
      <c r="TVH109" s="197"/>
      <c r="TVI109" s="197"/>
      <c r="TVJ109" s="197"/>
      <c r="TVK109" s="197"/>
      <c r="TVL109" s="197"/>
      <c r="TVM109" s="197"/>
      <c r="TVN109" s="197"/>
      <c r="TVO109" s="197"/>
      <c r="TVP109" s="197"/>
      <c r="TVQ109" s="197"/>
      <c r="TVR109" s="197"/>
      <c r="TVS109" s="197"/>
      <c r="TVT109" s="197"/>
      <c r="TVU109" s="197"/>
      <c r="TVV109" s="197"/>
      <c r="TVW109" s="197"/>
      <c r="TVX109" s="197"/>
      <c r="TVY109" s="197"/>
      <c r="TVZ109" s="197"/>
      <c r="TWA109" s="197"/>
      <c r="TWB109" s="197"/>
      <c r="TWC109" s="197"/>
      <c r="TWD109" s="197"/>
      <c r="TWE109" s="197"/>
      <c r="TWF109" s="197"/>
      <c r="TWG109" s="197"/>
      <c r="TWH109" s="197"/>
      <c r="TWI109" s="197"/>
      <c r="TWJ109" s="197"/>
      <c r="TWK109" s="197"/>
      <c r="TWL109" s="197"/>
      <c r="TWM109" s="197"/>
      <c r="TWN109" s="197"/>
      <c r="TWO109" s="197"/>
      <c r="TWP109" s="197"/>
      <c r="TWQ109" s="197"/>
      <c r="TWR109" s="197"/>
      <c r="TWS109" s="197"/>
      <c r="TWT109" s="197"/>
      <c r="TWU109" s="197"/>
      <c r="TWV109" s="197"/>
      <c r="TWW109" s="197"/>
      <c r="TWX109" s="197"/>
      <c r="TWY109" s="197"/>
      <c r="TWZ109" s="197"/>
      <c r="TXA109" s="197"/>
      <c r="TXB109" s="197"/>
      <c r="TXC109" s="197"/>
      <c r="TXD109" s="197"/>
      <c r="TXE109" s="197"/>
      <c r="TXF109" s="197"/>
      <c r="TXG109" s="197"/>
      <c r="TXH109" s="197"/>
      <c r="TXI109" s="197"/>
      <c r="TXJ109" s="197"/>
      <c r="TXK109" s="197"/>
      <c r="TXL109" s="197"/>
      <c r="TXM109" s="197"/>
      <c r="TXN109" s="197"/>
      <c r="TXO109" s="197"/>
      <c r="TXP109" s="197"/>
      <c r="TXQ109" s="197"/>
      <c r="TXR109" s="197"/>
      <c r="TXS109" s="197"/>
      <c r="TXT109" s="197"/>
      <c r="TXU109" s="197"/>
      <c r="TXV109" s="197"/>
      <c r="TXW109" s="197"/>
      <c r="TXX109" s="197"/>
      <c r="TXY109" s="197"/>
      <c r="TXZ109" s="197"/>
      <c r="TYA109" s="197"/>
      <c r="TYB109" s="197"/>
      <c r="TYC109" s="197"/>
      <c r="TYD109" s="197"/>
      <c r="TYE109" s="197"/>
      <c r="TYF109" s="197"/>
      <c r="TYG109" s="197"/>
      <c r="TYH109" s="197"/>
      <c r="TYI109" s="197"/>
      <c r="TYJ109" s="197"/>
      <c r="TYK109" s="197"/>
      <c r="TYL109" s="197"/>
      <c r="TYM109" s="197"/>
      <c r="TYN109" s="197"/>
      <c r="TYO109" s="197"/>
      <c r="TYP109" s="197"/>
      <c r="TYQ109" s="197"/>
      <c r="TYR109" s="197"/>
      <c r="TYS109" s="197"/>
      <c r="TYT109" s="197"/>
      <c r="TYU109" s="197"/>
      <c r="TYV109" s="197"/>
      <c r="TYW109" s="197"/>
      <c r="TYX109" s="197"/>
      <c r="TYY109" s="197"/>
      <c r="TYZ109" s="197"/>
      <c r="TZA109" s="197"/>
      <c r="TZB109" s="197"/>
      <c r="TZC109" s="197"/>
      <c r="TZD109" s="197"/>
      <c r="TZE109" s="197"/>
      <c r="TZF109" s="197"/>
      <c r="TZG109" s="197"/>
      <c r="TZH109" s="197"/>
      <c r="TZI109" s="197"/>
      <c r="TZJ109" s="197"/>
      <c r="TZK109" s="197"/>
      <c r="TZL109" s="197"/>
      <c r="TZM109" s="197"/>
      <c r="TZN109" s="197"/>
      <c r="TZO109" s="197"/>
      <c r="TZP109" s="197"/>
      <c r="TZQ109" s="197"/>
      <c r="TZR109" s="197"/>
      <c r="TZS109" s="197"/>
      <c r="TZT109" s="197"/>
      <c r="TZU109" s="197"/>
      <c r="TZV109" s="197"/>
      <c r="TZW109" s="197"/>
      <c r="TZX109" s="197"/>
      <c r="TZY109" s="197"/>
      <c r="TZZ109" s="197"/>
      <c r="UAA109" s="197"/>
      <c r="UAB109" s="197"/>
      <c r="UAC109" s="197"/>
      <c r="UAD109" s="197"/>
      <c r="UAE109" s="197"/>
      <c r="UAF109" s="197"/>
      <c r="UAG109" s="197"/>
      <c r="UAH109" s="197"/>
      <c r="UAI109" s="197"/>
      <c r="UAJ109" s="197"/>
      <c r="UAK109" s="197"/>
      <c r="UAL109" s="197"/>
      <c r="UAM109" s="197"/>
      <c r="UAN109" s="197"/>
      <c r="UAO109" s="197"/>
      <c r="UAP109" s="197"/>
      <c r="UAQ109" s="197"/>
      <c r="UAR109" s="197"/>
      <c r="UAS109" s="197"/>
      <c r="UAT109" s="197"/>
      <c r="UAU109" s="197"/>
      <c r="UAV109" s="197"/>
      <c r="UAW109" s="197"/>
      <c r="UAX109" s="197"/>
      <c r="UAY109" s="197"/>
      <c r="UAZ109" s="197"/>
      <c r="UBA109" s="197"/>
      <c r="UBB109" s="197"/>
      <c r="UBC109" s="197"/>
      <c r="UBD109" s="197"/>
      <c r="UBE109" s="197"/>
      <c r="UBF109" s="197"/>
      <c r="UBG109" s="197"/>
      <c r="UBH109" s="197"/>
      <c r="UBI109" s="197"/>
      <c r="UBJ109" s="197"/>
      <c r="UBK109" s="197"/>
      <c r="UBL109" s="197"/>
      <c r="UBM109" s="197"/>
      <c r="UBN109" s="197"/>
      <c r="UBO109" s="197"/>
      <c r="UBP109" s="197"/>
      <c r="UBQ109" s="197"/>
      <c r="UBR109" s="197"/>
      <c r="UBS109" s="197"/>
      <c r="UBT109" s="197"/>
      <c r="UBU109" s="197"/>
      <c r="UBV109" s="197"/>
      <c r="UBW109" s="197"/>
      <c r="UBX109" s="197"/>
      <c r="UBY109" s="197"/>
      <c r="UBZ109" s="197"/>
      <c r="UCA109" s="197"/>
      <c r="UCB109" s="197"/>
      <c r="UCC109" s="197"/>
      <c r="UCD109" s="197"/>
      <c r="UCE109" s="197"/>
      <c r="UCF109" s="197"/>
      <c r="UCG109" s="197"/>
      <c r="UCH109" s="197"/>
      <c r="UCI109" s="197"/>
      <c r="UCJ109" s="197"/>
      <c r="UCK109" s="197"/>
      <c r="UCL109" s="197"/>
      <c r="UCM109" s="197"/>
      <c r="UCN109" s="197"/>
      <c r="UCO109" s="197"/>
      <c r="UCP109" s="197"/>
      <c r="UCQ109" s="197"/>
      <c r="UCR109" s="197"/>
      <c r="UCS109" s="197"/>
      <c r="UCT109" s="197"/>
      <c r="UCU109" s="197"/>
      <c r="UCV109" s="197"/>
      <c r="UCW109" s="197"/>
      <c r="UCX109" s="197"/>
      <c r="UCY109" s="197"/>
      <c r="UCZ109" s="197"/>
      <c r="UDA109" s="197"/>
      <c r="UDB109" s="197"/>
      <c r="UDC109" s="197"/>
      <c r="UDD109" s="197"/>
      <c r="UDE109" s="197"/>
      <c r="UDF109" s="197"/>
      <c r="UDG109" s="197"/>
      <c r="UDH109" s="197"/>
      <c r="UDI109" s="197"/>
      <c r="UDJ109" s="197"/>
      <c r="UDK109" s="197"/>
      <c r="UDL109" s="197"/>
      <c r="UDM109" s="197"/>
      <c r="UDN109" s="197"/>
      <c r="UDO109" s="197"/>
      <c r="UDP109" s="197"/>
      <c r="UDQ109" s="197"/>
      <c r="UDR109" s="197"/>
      <c r="UDS109" s="197"/>
      <c r="UDT109" s="197"/>
      <c r="UDU109" s="197"/>
      <c r="UDV109" s="197"/>
      <c r="UDW109" s="197"/>
      <c r="UDX109" s="197"/>
      <c r="UDY109" s="197"/>
      <c r="UDZ109" s="197"/>
      <c r="UEA109" s="197"/>
      <c r="UEB109" s="197"/>
      <c r="UEC109" s="197"/>
      <c r="UED109" s="197"/>
      <c r="UEE109" s="197"/>
      <c r="UEF109" s="197"/>
      <c r="UEG109" s="197"/>
      <c r="UEH109" s="197"/>
      <c r="UEI109" s="197"/>
      <c r="UEJ109" s="197"/>
      <c r="UEK109" s="197"/>
      <c r="UEL109" s="197"/>
      <c r="UEM109" s="197"/>
      <c r="UEN109" s="197"/>
      <c r="UEO109" s="197"/>
      <c r="UEP109" s="197"/>
      <c r="UEQ109" s="197"/>
      <c r="UER109" s="197"/>
      <c r="UES109" s="197"/>
      <c r="UET109" s="197"/>
      <c r="UEU109" s="197"/>
      <c r="UEV109" s="197"/>
      <c r="UEW109" s="197"/>
      <c r="UEX109" s="197"/>
      <c r="UEY109" s="197"/>
      <c r="UEZ109" s="197"/>
      <c r="UFA109" s="197"/>
      <c r="UFB109" s="197"/>
      <c r="UFC109" s="197"/>
      <c r="UFD109" s="197"/>
      <c r="UFE109" s="197"/>
      <c r="UFF109" s="197"/>
      <c r="UFG109" s="197"/>
      <c r="UFH109" s="197"/>
      <c r="UFI109" s="197"/>
      <c r="UFJ109" s="197"/>
      <c r="UFK109" s="197"/>
      <c r="UFL109" s="197"/>
      <c r="UFM109" s="197"/>
      <c r="UFN109" s="197"/>
      <c r="UFO109" s="197"/>
      <c r="UFP109" s="197"/>
      <c r="UFQ109" s="197"/>
      <c r="UFR109" s="197"/>
      <c r="UFS109" s="197"/>
      <c r="UFT109" s="197"/>
      <c r="UFU109" s="197"/>
      <c r="UFV109" s="197"/>
      <c r="UFW109" s="197"/>
      <c r="UFX109" s="197"/>
      <c r="UFY109" s="197"/>
      <c r="UFZ109" s="197"/>
      <c r="UGA109" s="197"/>
      <c r="UGB109" s="197"/>
      <c r="UGC109" s="197"/>
      <c r="UGD109" s="197"/>
      <c r="UGE109" s="197"/>
      <c r="UGF109" s="197"/>
      <c r="UGG109" s="197"/>
      <c r="UGH109" s="197"/>
      <c r="UGI109" s="197"/>
      <c r="UGJ109" s="197"/>
      <c r="UGK109" s="197"/>
      <c r="UGL109" s="197"/>
      <c r="UGM109" s="197"/>
      <c r="UGN109" s="197"/>
      <c r="UGO109" s="197"/>
      <c r="UGP109" s="197"/>
      <c r="UGQ109" s="197"/>
      <c r="UGR109" s="197"/>
      <c r="UGS109" s="197"/>
      <c r="UGT109" s="197"/>
      <c r="UGU109" s="197"/>
      <c r="UGV109" s="197"/>
      <c r="UGW109" s="197"/>
      <c r="UGX109" s="197"/>
      <c r="UGY109" s="197"/>
      <c r="UGZ109" s="197"/>
      <c r="UHA109" s="197"/>
      <c r="UHB109" s="197"/>
      <c r="UHC109" s="197"/>
      <c r="UHD109" s="197"/>
      <c r="UHE109" s="197"/>
      <c r="UHF109" s="197"/>
      <c r="UHG109" s="197"/>
      <c r="UHH109" s="197"/>
      <c r="UHI109" s="197"/>
      <c r="UHJ109" s="197"/>
      <c r="UHK109" s="197"/>
      <c r="UHL109" s="197"/>
      <c r="UHM109" s="197"/>
      <c r="UHN109" s="197"/>
      <c r="UHO109" s="197"/>
      <c r="UHP109" s="197"/>
      <c r="UHQ109" s="197"/>
      <c r="UHR109" s="197"/>
      <c r="UHS109" s="197"/>
      <c r="UHT109" s="197"/>
      <c r="UHU109" s="197"/>
      <c r="UHV109" s="197"/>
      <c r="UHW109" s="197"/>
      <c r="UHX109" s="197"/>
      <c r="UHY109" s="197"/>
      <c r="UHZ109" s="197"/>
      <c r="UIA109" s="197"/>
      <c r="UIB109" s="197"/>
      <c r="UIC109" s="197"/>
      <c r="UID109" s="197"/>
      <c r="UIE109" s="197"/>
      <c r="UIF109" s="197"/>
      <c r="UIG109" s="197"/>
      <c r="UIH109" s="197"/>
      <c r="UII109" s="197"/>
      <c r="UIJ109" s="197"/>
      <c r="UIK109" s="197"/>
      <c r="UIL109" s="197"/>
      <c r="UIM109" s="197"/>
      <c r="UIN109" s="197"/>
      <c r="UIO109" s="197"/>
      <c r="UIP109" s="197"/>
      <c r="UIQ109" s="197"/>
      <c r="UIR109" s="197"/>
      <c r="UIS109" s="197"/>
      <c r="UIT109" s="197"/>
      <c r="UIU109" s="197"/>
      <c r="UIV109" s="197"/>
      <c r="UIW109" s="197"/>
      <c r="UIX109" s="197"/>
      <c r="UIY109" s="197"/>
      <c r="UIZ109" s="197"/>
      <c r="UJA109" s="197"/>
      <c r="UJB109" s="197"/>
      <c r="UJC109" s="197"/>
      <c r="UJD109" s="197"/>
      <c r="UJE109" s="197"/>
      <c r="UJF109" s="197"/>
      <c r="UJG109" s="197"/>
      <c r="UJH109" s="197"/>
      <c r="UJI109" s="197"/>
      <c r="UJJ109" s="197"/>
      <c r="UJK109" s="197"/>
      <c r="UJL109" s="197"/>
      <c r="UJM109" s="197"/>
      <c r="UJN109" s="197"/>
      <c r="UJO109" s="197"/>
      <c r="UJP109" s="197"/>
      <c r="UJQ109" s="197"/>
      <c r="UJR109" s="197"/>
      <c r="UJS109" s="197"/>
      <c r="UJT109" s="197"/>
      <c r="UJU109" s="197"/>
      <c r="UJV109" s="197"/>
      <c r="UJW109" s="197"/>
      <c r="UJX109" s="197"/>
      <c r="UJY109" s="197"/>
      <c r="UJZ109" s="197"/>
      <c r="UKA109" s="197"/>
      <c r="UKB109" s="197"/>
      <c r="UKC109" s="197"/>
      <c r="UKD109" s="197"/>
      <c r="UKE109" s="197"/>
      <c r="UKF109" s="197"/>
      <c r="UKG109" s="197"/>
      <c r="UKH109" s="197"/>
      <c r="UKI109" s="197"/>
      <c r="UKJ109" s="197"/>
      <c r="UKK109" s="197"/>
      <c r="UKL109" s="197"/>
      <c r="UKM109" s="197"/>
      <c r="UKN109" s="197"/>
      <c r="UKO109" s="197"/>
      <c r="UKP109" s="197"/>
      <c r="UKQ109" s="197"/>
      <c r="UKR109" s="197"/>
      <c r="UKS109" s="197"/>
      <c r="UKT109" s="197"/>
      <c r="UKU109" s="197"/>
      <c r="UKV109" s="197"/>
      <c r="UKW109" s="197"/>
      <c r="UKX109" s="197"/>
      <c r="UKY109" s="197"/>
      <c r="UKZ109" s="197"/>
      <c r="ULA109" s="197"/>
      <c r="ULB109" s="197"/>
      <c r="ULC109" s="197"/>
      <c r="ULD109" s="197"/>
      <c r="ULE109" s="197"/>
      <c r="ULF109" s="197"/>
      <c r="ULG109" s="197"/>
      <c r="ULH109" s="197"/>
      <c r="ULI109" s="197"/>
      <c r="ULJ109" s="197"/>
      <c r="ULK109" s="197"/>
      <c r="ULL109" s="197"/>
      <c r="ULM109" s="197"/>
      <c r="ULN109" s="197"/>
      <c r="ULO109" s="197"/>
      <c r="ULP109" s="197"/>
      <c r="ULQ109" s="197"/>
      <c r="ULR109" s="197"/>
      <c r="ULS109" s="197"/>
      <c r="ULT109" s="197"/>
      <c r="ULU109" s="197"/>
      <c r="ULV109" s="197"/>
      <c r="ULW109" s="197"/>
      <c r="ULX109" s="197"/>
      <c r="ULY109" s="197"/>
      <c r="ULZ109" s="197"/>
      <c r="UMA109" s="197"/>
      <c r="UMB109" s="197"/>
      <c r="UMC109" s="197"/>
      <c r="UMD109" s="197"/>
      <c r="UME109" s="197"/>
      <c r="UMF109" s="197"/>
      <c r="UMG109" s="197"/>
      <c r="UMH109" s="197"/>
      <c r="UMI109" s="197"/>
      <c r="UMJ109" s="197"/>
      <c r="UMK109" s="197"/>
      <c r="UML109" s="197"/>
      <c r="UMM109" s="197"/>
      <c r="UMN109" s="197"/>
      <c r="UMO109" s="197"/>
      <c r="UMP109" s="197"/>
      <c r="UMQ109" s="197"/>
      <c r="UMR109" s="197"/>
      <c r="UMS109" s="197"/>
      <c r="UMT109" s="197"/>
      <c r="UMU109" s="197"/>
      <c r="UMV109" s="197"/>
      <c r="UMW109" s="197"/>
      <c r="UMX109" s="197"/>
      <c r="UMY109" s="197"/>
      <c r="UMZ109" s="197"/>
      <c r="UNA109" s="197"/>
      <c r="UNB109" s="197"/>
      <c r="UNC109" s="197"/>
      <c r="UND109" s="197"/>
      <c r="UNE109" s="197"/>
      <c r="UNF109" s="197"/>
      <c r="UNG109" s="197"/>
      <c r="UNH109" s="197"/>
      <c r="UNI109" s="197"/>
      <c r="UNJ109" s="197"/>
      <c r="UNK109" s="197"/>
      <c r="UNL109" s="197"/>
      <c r="UNM109" s="197"/>
      <c r="UNN109" s="197"/>
      <c r="UNO109" s="197"/>
      <c r="UNP109" s="197"/>
      <c r="UNQ109" s="197"/>
      <c r="UNR109" s="197"/>
      <c r="UNS109" s="197"/>
      <c r="UNT109" s="197"/>
      <c r="UNU109" s="197"/>
      <c r="UNV109" s="197"/>
      <c r="UNW109" s="197"/>
      <c r="UNX109" s="197"/>
      <c r="UNY109" s="197"/>
      <c r="UNZ109" s="197"/>
      <c r="UOA109" s="197"/>
      <c r="UOB109" s="197"/>
      <c r="UOC109" s="197"/>
      <c r="UOD109" s="197"/>
      <c r="UOE109" s="197"/>
      <c r="UOF109" s="197"/>
      <c r="UOG109" s="197"/>
      <c r="UOH109" s="197"/>
      <c r="UOI109" s="197"/>
      <c r="UOJ109" s="197"/>
      <c r="UOK109" s="197"/>
      <c r="UOL109" s="197"/>
      <c r="UOM109" s="197"/>
      <c r="UON109" s="197"/>
      <c r="UOO109" s="197"/>
      <c r="UOP109" s="197"/>
      <c r="UOQ109" s="197"/>
      <c r="UOR109" s="197"/>
      <c r="UOS109" s="197"/>
      <c r="UOT109" s="197"/>
      <c r="UOU109" s="197"/>
      <c r="UOV109" s="197"/>
      <c r="UOW109" s="197"/>
      <c r="UOX109" s="197"/>
      <c r="UOY109" s="197"/>
      <c r="UOZ109" s="197"/>
      <c r="UPA109" s="197"/>
      <c r="UPB109" s="197"/>
      <c r="UPC109" s="197"/>
      <c r="UPD109" s="197"/>
      <c r="UPE109" s="197"/>
      <c r="UPF109" s="197"/>
      <c r="UPG109" s="197"/>
      <c r="UPH109" s="197"/>
      <c r="UPI109" s="197"/>
      <c r="UPJ109" s="197"/>
      <c r="UPK109" s="197"/>
      <c r="UPL109" s="197"/>
      <c r="UPM109" s="197"/>
      <c r="UPN109" s="197"/>
      <c r="UPO109" s="197"/>
      <c r="UPP109" s="197"/>
      <c r="UPQ109" s="197"/>
      <c r="UPR109" s="197"/>
      <c r="UPS109" s="197"/>
      <c r="UPT109" s="197"/>
      <c r="UPU109" s="197"/>
      <c r="UPV109" s="197"/>
      <c r="UPW109" s="197"/>
      <c r="UPX109" s="197"/>
      <c r="UPY109" s="197"/>
      <c r="UPZ109" s="197"/>
      <c r="UQA109" s="197"/>
      <c r="UQB109" s="197"/>
      <c r="UQC109" s="197"/>
      <c r="UQD109" s="197"/>
      <c r="UQE109" s="197"/>
      <c r="UQF109" s="197"/>
      <c r="UQG109" s="197"/>
      <c r="UQH109" s="197"/>
      <c r="UQI109" s="197"/>
      <c r="UQJ109" s="197"/>
      <c r="UQK109" s="197"/>
      <c r="UQL109" s="197"/>
      <c r="UQM109" s="197"/>
      <c r="UQN109" s="197"/>
      <c r="UQO109" s="197"/>
      <c r="UQP109" s="197"/>
      <c r="UQQ109" s="197"/>
      <c r="UQR109" s="197"/>
      <c r="UQS109" s="197"/>
      <c r="UQT109" s="197"/>
      <c r="UQU109" s="197"/>
      <c r="UQV109" s="197"/>
      <c r="UQW109" s="197"/>
      <c r="UQX109" s="197"/>
      <c r="UQY109" s="197"/>
      <c r="UQZ109" s="197"/>
      <c r="URA109" s="197"/>
      <c r="URB109" s="197"/>
      <c r="URC109" s="197"/>
      <c r="URD109" s="197"/>
      <c r="URE109" s="197"/>
      <c r="URF109" s="197"/>
      <c r="URG109" s="197"/>
      <c r="URH109" s="197"/>
      <c r="URI109" s="197"/>
      <c r="URJ109" s="197"/>
      <c r="URK109" s="197"/>
      <c r="URL109" s="197"/>
      <c r="URM109" s="197"/>
      <c r="URN109" s="197"/>
      <c r="URO109" s="197"/>
      <c r="URP109" s="197"/>
      <c r="URQ109" s="197"/>
      <c r="URR109" s="197"/>
      <c r="URS109" s="197"/>
      <c r="URT109" s="197"/>
      <c r="URU109" s="197"/>
      <c r="URV109" s="197"/>
      <c r="URW109" s="197"/>
      <c r="URX109" s="197"/>
      <c r="URY109" s="197"/>
      <c r="URZ109" s="197"/>
      <c r="USA109" s="197"/>
      <c r="USB109" s="197"/>
      <c r="USC109" s="197"/>
      <c r="USD109" s="197"/>
      <c r="USE109" s="197"/>
      <c r="USF109" s="197"/>
      <c r="USG109" s="197"/>
      <c r="USH109" s="197"/>
      <c r="USI109" s="197"/>
      <c r="USJ109" s="197"/>
      <c r="USK109" s="197"/>
      <c r="USL109" s="197"/>
      <c r="USM109" s="197"/>
      <c r="USN109" s="197"/>
      <c r="USO109" s="197"/>
      <c r="USP109" s="197"/>
      <c r="USQ109" s="197"/>
      <c r="USR109" s="197"/>
      <c r="USS109" s="197"/>
      <c r="UST109" s="197"/>
      <c r="USU109" s="197"/>
      <c r="USV109" s="197"/>
      <c r="USW109" s="197"/>
      <c r="USX109" s="197"/>
      <c r="USY109" s="197"/>
      <c r="USZ109" s="197"/>
      <c r="UTA109" s="197"/>
      <c r="UTB109" s="197"/>
      <c r="UTC109" s="197"/>
      <c r="UTD109" s="197"/>
      <c r="UTE109" s="197"/>
      <c r="UTF109" s="197"/>
      <c r="UTG109" s="197"/>
      <c r="UTH109" s="197"/>
      <c r="UTI109" s="197"/>
      <c r="UTJ109" s="197"/>
      <c r="UTK109" s="197"/>
      <c r="UTL109" s="197"/>
      <c r="UTM109" s="197"/>
      <c r="UTN109" s="197"/>
      <c r="UTO109" s="197"/>
      <c r="UTP109" s="197"/>
      <c r="UTQ109" s="197"/>
      <c r="UTR109" s="197"/>
      <c r="UTS109" s="197"/>
      <c r="UTT109" s="197"/>
      <c r="UTU109" s="197"/>
      <c r="UTV109" s="197"/>
      <c r="UTW109" s="197"/>
      <c r="UTX109" s="197"/>
      <c r="UTY109" s="197"/>
      <c r="UTZ109" s="197"/>
      <c r="UUA109" s="197"/>
      <c r="UUB109" s="197"/>
      <c r="UUC109" s="197"/>
      <c r="UUD109" s="197"/>
      <c r="UUE109" s="197"/>
      <c r="UUF109" s="197"/>
      <c r="UUG109" s="197"/>
      <c r="UUH109" s="197"/>
      <c r="UUI109" s="197"/>
      <c r="UUJ109" s="197"/>
      <c r="UUK109" s="197"/>
      <c r="UUL109" s="197"/>
      <c r="UUM109" s="197"/>
      <c r="UUN109" s="197"/>
      <c r="UUO109" s="197"/>
      <c r="UUP109" s="197"/>
      <c r="UUQ109" s="197"/>
      <c r="UUR109" s="197"/>
      <c r="UUS109" s="197"/>
      <c r="UUT109" s="197"/>
      <c r="UUU109" s="197"/>
      <c r="UUV109" s="197"/>
      <c r="UUW109" s="197"/>
      <c r="UUX109" s="197"/>
      <c r="UUY109" s="197"/>
      <c r="UUZ109" s="197"/>
      <c r="UVA109" s="197"/>
      <c r="UVB109" s="197"/>
      <c r="UVC109" s="197"/>
      <c r="UVD109" s="197"/>
      <c r="UVE109" s="197"/>
      <c r="UVF109" s="197"/>
      <c r="UVG109" s="197"/>
      <c r="UVH109" s="197"/>
      <c r="UVI109" s="197"/>
      <c r="UVJ109" s="197"/>
      <c r="UVK109" s="197"/>
      <c r="UVL109" s="197"/>
      <c r="UVM109" s="197"/>
      <c r="UVN109" s="197"/>
      <c r="UVO109" s="197"/>
      <c r="UVP109" s="197"/>
      <c r="UVQ109" s="197"/>
      <c r="UVR109" s="197"/>
      <c r="UVS109" s="197"/>
      <c r="UVT109" s="197"/>
      <c r="UVU109" s="197"/>
      <c r="UVV109" s="197"/>
      <c r="UVW109" s="197"/>
      <c r="UVX109" s="197"/>
      <c r="UVY109" s="197"/>
      <c r="UVZ109" s="197"/>
      <c r="UWA109" s="197"/>
      <c r="UWB109" s="197"/>
      <c r="UWC109" s="197"/>
      <c r="UWD109" s="197"/>
      <c r="UWE109" s="197"/>
      <c r="UWF109" s="197"/>
      <c r="UWG109" s="197"/>
      <c r="UWH109" s="197"/>
      <c r="UWI109" s="197"/>
      <c r="UWJ109" s="197"/>
      <c r="UWK109" s="197"/>
      <c r="UWL109" s="197"/>
      <c r="UWM109" s="197"/>
      <c r="UWN109" s="197"/>
      <c r="UWO109" s="197"/>
      <c r="UWP109" s="197"/>
      <c r="UWQ109" s="197"/>
      <c r="UWR109" s="197"/>
      <c r="UWS109" s="197"/>
      <c r="UWT109" s="197"/>
      <c r="UWU109" s="197"/>
      <c r="UWV109" s="197"/>
      <c r="UWW109" s="197"/>
      <c r="UWX109" s="197"/>
      <c r="UWY109" s="197"/>
      <c r="UWZ109" s="197"/>
      <c r="UXA109" s="197"/>
      <c r="UXB109" s="197"/>
      <c r="UXC109" s="197"/>
      <c r="UXD109" s="197"/>
      <c r="UXE109" s="197"/>
      <c r="UXF109" s="197"/>
      <c r="UXG109" s="197"/>
      <c r="UXH109" s="197"/>
      <c r="UXI109" s="197"/>
      <c r="UXJ109" s="197"/>
      <c r="UXK109" s="197"/>
      <c r="UXL109" s="197"/>
      <c r="UXM109" s="197"/>
      <c r="UXN109" s="197"/>
      <c r="UXO109" s="197"/>
      <c r="UXP109" s="197"/>
      <c r="UXQ109" s="197"/>
      <c r="UXR109" s="197"/>
      <c r="UXS109" s="197"/>
      <c r="UXT109" s="197"/>
      <c r="UXU109" s="197"/>
      <c r="UXV109" s="197"/>
      <c r="UXW109" s="197"/>
      <c r="UXX109" s="197"/>
      <c r="UXY109" s="197"/>
      <c r="UXZ109" s="197"/>
      <c r="UYA109" s="197"/>
      <c r="UYB109" s="197"/>
      <c r="UYC109" s="197"/>
      <c r="UYD109" s="197"/>
      <c r="UYE109" s="197"/>
      <c r="UYF109" s="197"/>
      <c r="UYG109" s="197"/>
      <c r="UYH109" s="197"/>
      <c r="UYI109" s="197"/>
      <c r="UYJ109" s="197"/>
      <c r="UYK109" s="197"/>
      <c r="UYL109" s="197"/>
      <c r="UYM109" s="197"/>
      <c r="UYN109" s="197"/>
      <c r="UYO109" s="197"/>
      <c r="UYP109" s="197"/>
      <c r="UYQ109" s="197"/>
      <c r="UYR109" s="197"/>
      <c r="UYS109" s="197"/>
      <c r="UYT109" s="197"/>
      <c r="UYU109" s="197"/>
      <c r="UYV109" s="197"/>
      <c r="UYW109" s="197"/>
      <c r="UYX109" s="197"/>
      <c r="UYY109" s="197"/>
      <c r="UYZ109" s="197"/>
      <c r="UZA109" s="197"/>
      <c r="UZB109" s="197"/>
      <c r="UZC109" s="197"/>
      <c r="UZD109" s="197"/>
      <c r="UZE109" s="197"/>
      <c r="UZF109" s="197"/>
      <c r="UZG109" s="197"/>
      <c r="UZH109" s="197"/>
      <c r="UZI109" s="197"/>
      <c r="UZJ109" s="197"/>
      <c r="UZK109" s="197"/>
      <c r="UZL109" s="197"/>
      <c r="UZM109" s="197"/>
      <c r="UZN109" s="197"/>
      <c r="UZO109" s="197"/>
      <c r="UZP109" s="197"/>
      <c r="UZQ109" s="197"/>
      <c r="UZR109" s="197"/>
      <c r="UZS109" s="197"/>
      <c r="UZT109" s="197"/>
      <c r="UZU109" s="197"/>
      <c r="UZV109" s="197"/>
      <c r="UZW109" s="197"/>
      <c r="UZX109" s="197"/>
      <c r="UZY109" s="197"/>
      <c r="UZZ109" s="197"/>
      <c r="VAA109" s="197"/>
      <c r="VAB109" s="197"/>
      <c r="VAC109" s="197"/>
      <c r="VAD109" s="197"/>
      <c r="VAE109" s="197"/>
      <c r="VAF109" s="197"/>
      <c r="VAG109" s="197"/>
      <c r="VAH109" s="197"/>
      <c r="VAI109" s="197"/>
      <c r="VAJ109" s="197"/>
      <c r="VAK109" s="197"/>
      <c r="VAL109" s="197"/>
      <c r="VAM109" s="197"/>
      <c r="VAN109" s="197"/>
      <c r="VAO109" s="197"/>
      <c r="VAP109" s="197"/>
      <c r="VAQ109" s="197"/>
      <c r="VAR109" s="197"/>
      <c r="VAS109" s="197"/>
      <c r="VAT109" s="197"/>
      <c r="VAU109" s="197"/>
      <c r="VAV109" s="197"/>
      <c r="VAW109" s="197"/>
      <c r="VAX109" s="197"/>
      <c r="VAY109" s="197"/>
      <c r="VAZ109" s="197"/>
      <c r="VBA109" s="197"/>
      <c r="VBB109" s="197"/>
      <c r="VBC109" s="197"/>
      <c r="VBD109" s="197"/>
      <c r="VBE109" s="197"/>
      <c r="VBF109" s="197"/>
      <c r="VBG109" s="197"/>
      <c r="VBH109" s="197"/>
      <c r="VBI109" s="197"/>
      <c r="VBJ109" s="197"/>
      <c r="VBK109" s="197"/>
      <c r="VBL109" s="197"/>
      <c r="VBM109" s="197"/>
      <c r="VBN109" s="197"/>
      <c r="VBO109" s="197"/>
      <c r="VBP109" s="197"/>
      <c r="VBQ109" s="197"/>
      <c r="VBR109" s="197"/>
      <c r="VBS109" s="197"/>
      <c r="VBT109" s="197"/>
      <c r="VBU109" s="197"/>
      <c r="VBV109" s="197"/>
      <c r="VBW109" s="197"/>
      <c r="VBX109" s="197"/>
      <c r="VBY109" s="197"/>
      <c r="VBZ109" s="197"/>
      <c r="VCA109" s="197"/>
      <c r="VCB109" s="197"/>
      <c r="VCC109" s="197"/>
      <c r="VCD109" s="197"/>
      <c r="VCE109" s="197"/>
      <c r="VCF109" s="197"/>
      <c r="VCG109" s="197"/>
      <c r="VCH109" s="197"/>
      <c r="VCI109" s="197"/>
      <c r="VCJ109" s="197"/>
      <c r="VCK109" s="197"/>
      <c r="VCL109" s="197"/>
      <c r="VCM109" s="197"/>
      <c r="VCN109" s="197"/>
      <c r="VCO109" s="197"/>
      <c r="VCP109" s="197"/>
      <c r="VCQ109" s="197"/>
      <c r="VCR109" s="197"/>
      <c r="VCS109" s="197"/>
      <c r="VCT109" s="197"/>
      <c r="VCU109" s="197"/>
      <c r="VCV109" s="197"/>
      <c r="VCW109" s="197"/>
      <c r="VCX109" s="197"/>
      <c r="VCY109" s="197"/>
      <c r="VCZ109" s="197"/>
      <c r="VDA109" s="197"/>
      <c r="VDB109" s="197"/>
      <c r="VDC109" s="197"/>
      <c r="VDD109" s="197"/>
      <c r="VDE109" s="197"/>
      <c r="VDF109" s="197"/>
      <c r="VDG109" s="197"/>
      <c r="VDH109" s="197"/>
      <c r="VDI109" s="197"/>
      <c r="VDJ109" s="197"/>
      <c r="VDK109" s="197"/>
      <c r="VDL109" s="197"/>
      <c r="VDM109" s="197"/>
      <c r="VDN109" s="197"/>
      <c r="VDO109" s="197"/>
      <c r="VDP109" s="197"/>
      <c r="VDQ109" s="197"/>
      <c r="VDR109" s="197"/>
      <c r="VDS109" s="197"/>
      <c r="VDT109" s="197"/>
      <c r="VDU109" s="197"/>
      <c r="VDV109" s="197"/>
      <c r="VDW109" s="197"/>
      <c r="VDX109" s="197"/>
      <c r="VDY109" s="197"/>
      <c r="VDZ109" s="197"/>
      <c r="VEA109" s="197"/>
      <c r="VEB109" s="197"/>
      <c r="VEC109" s="197"/>
      <c r="VED109" s="197"/>
      <c r="VEE109" s="197"/>
      <c r="VEF109" s="197"/>
      <c r="VEG109" s="197"/>
      <c r="VEH109" s="197"/>
      <c r="VEI109" s="197"/>
      <c r="VEJ109" s="197"/>
      <c r="VEK109" s="197"/>
      <c r="VEL109" s="197"/>
      <c r="VEM109" s="197"/>
      <c r="VEN109" s="197"/>
      <c r="VEO109" s="197"/>
      <c r="VEP109" s="197"/>
      <c r="VEQ109" s="197"/>
      <c r="VER109" s="197"/>
      <c r="VES109" s="197"/>
      <c r="VET109" s="197"/>
      <c r="VEU109" s="197"/>
      <c r="VEV109" s="197"/>
      <c r="VEW109" s="197"/>
      <c r="VEX109" s="197"/>
      <c r="VEY109" s="197"/>
      <c r="VEZ109" s="197"/>
      <c r="VFA109" s="197"/>
      <c r="VFB109" s="197"/>
      <c r="VFC109" s="197"/>
      <c r="VFD109" s="197"/>
      <c r="VFE109" s="197"/>
      <c r="VFF109" s="197"/>
      <c r="VFG109" s="197"/>
      <c r="VFH109" s="197"/>
      <c r="VFI109" s="197"/>
      <c r="VFJ109" s="197"/>
      <c r="VFK109" s="197"/>
      <c r="VFL109" s="197"/>
      <c r="VFM109" s="197"/>
      <c r="VFN109" s="197"/>
      <c r="VFO109" s="197"/>
      <c r="VFP109" s="197"/>
      <c r="VFQ109" s="197"/>
      <c r="VFR109" s="197"/>
      <c r="VFS109" s="197"/>
      <c r="VFT109" s="197"/>
      <c r="VFU109" s="197"/>
      <c r="VFV109" s="197"/>
      <c r="VFW109" s="197"/>
      <c r="VFX109" s="197"/>
      <c r="VFY109" s="197"/>
      <c r="VFZ109" s="197"/>
      <c r="VGA109" s="197"/>
      <c r="VGB109" s="197"/>
      <c r="VGC109" s="197"/>
      <c r="VGD109" s="197"/>
      <c r="VGE109" s="197"/>
      <c r="VGF109" s="197"/>
      <c r="VGG109" s="197"/>
      <c r="VGH109" s="197"/>
      <c r="VGI109" s="197"/>
      <c r="VGJ109" s="197"/>
      <c r="VGK109" s="197"/>
      <c r="VGL109" s="197"/>
      <c r="VGM109" s="197"/>
      <c r="VGN109" s="197"/>
      <c r="VGO109" s="197"/>
      <c r="VGP109" s="197"/>
      <c r="VGQ109" s="197"/>
      <c r="VGR109" s="197"/>
      <c r="VGS109" s="197"/>
      <c r="VGT109" s="197"/>
      <c r="VGU109" s="197"/>
      <c r="VGV109" s="197"/>
      <c r="VGW109" s="197"/>
      <c r="VGX109" s="197"/>
      <c r="VGY109" s="197"/>
      <c r="VGZ109" s="197"/>
      <c r="VHA109" s="197"/>
      <c r="VHB109" s="197"/>
      <c r="VHC109" s="197"/>
      <c r="VHD109" s="197"/>
      <c r="VHE109" s="197"/>
      <c r="VHF109" s="197"/>
      <c r="VHG109" s="197"/>
      <c r="VHH109" s="197"/>
      <c r="VHI109" s="197"/>
      <c r="VHJ109" s="197"/>
      <c r="VHK109" s="197"/>
      <c r="VHL109" s="197"/>
      <c r="VHM109" s="197"/>
      <c r="VHN109" s="197"/>
      <c r="VHO109" s="197"/>
      <c r="VHP109" s="197"/>
      <c r="VHQ109" s="197"/>
      <c r="VHR109" s="197"/>
      <c r="VHS109" s="197"/>
      <c r="VHT109" s="197"/>
      <c r="VHU109" s="197"/>
      <c r="VHV109" s="197"/>
      <c r="VHW109" s="197"/>
      <c r="VHX109" s="197"/>
      <c r="VHY109" s="197"/>
      <c r="VHZ109" s="197"/>
      <c r="VIA109" s="197"/>
      <c r="VIB109" s="197"/>
      <c r="VIC109" s="197"/>
      <c r="VID109" s="197"/>
      <c r="VIE109" s="197"/>
      <c r="VIF109" s="197"/>
      <c r="VIG109" s="197"/>
      <c r="VIH109" s="197"/>
      <c r="VII109" s="197"/>
      <c r="VIJ109" s="197"/>
      <c r="VIK109" s="197"/>
      <c r="VIL109" s="197"/>
      <c r="VIM109" s="197"/>
      <c r="VIN109" s="197"/>
      <c r="VIO109" s="197"/>
      <c r="VIP109" s="197"/>
      <c r="VIQ109" s="197"/>
      <c r="VIR109" s="197"/>
      <c r="VIS109" s="197"/>
      <c r="VIT109" s="197"/>
      <c r="VIU109" s="197"/>
      <c r="VIV109" s="197"/>
      <c r="VIW109" s="197"/>
      <c r="VIX109" s="197"/>
      <c r="VIY109" s="197"/>
      <c r="VIZ109" s="197"/>
      <c r="VJA109" s="197"/>
      <c r="VJB109" s="197"/>
      <c r="VJC109" s="197"/>
      <c r="VJD109" s="197"/>
      <c r="VJE109" s="197"/>
      <c r="VJF109" s="197"/>
      <c r="VJG109" s="197"/>
      <c r="VJH109" s="197"/>
      <c r="VJI109" s="197"/>
      <c r="VJJ109" s="197"/>
      <c r="VJK109" s="197"/>
      <c r="VJL109" s="197"/>
      <c r="VJM109" s="197"/>
      <c r="VJN109" s="197"/>
      <c r="VJO109" s="197"/>
      <c r="VJP109" s="197"/>
      <c r="VJQ109" s="197"/>
      <c r="VJR109" s="197"/>
      <c r="VJS109" s="197"/>
      <c r="VJT109" s="197"/>
      <c r="VJU109" s="197"/>
      <c r="VJV109" s="197"/>
      <c r="VJW109" s="197"/>
      <c r="VJX109" s="197"/>
      <c r="VJY109" s="197"/>
      <c r="VJZ109" s="197"/>
      <c r="VKA109" s="197"/>
      <c r="VKB109" s="197"/>
      <c r="VKC109" s="197"/>
      <c r="VKD109" s="197"/>
      <c r="VKE109" s="197"/>
      <c r="VKF109" s="197"/>
      <c r="VKG109" s="197"/>
      <c r="VKH109" s="197"/>
      <c r="VKI109" s="197"/>
      <c r="VKJ109" s="197"/>
      <c r="VKK109" s="197"/>
      <c r="VKL109" s="197"/>
      <c r="VKM109" s="197"/>
      <c r="VKN109" s="197"/>
      <c r="VKO109" s="197"/>
      <c r="VKP109" s="197"/>
      <c r="VKQ109" s="197"/>
      <c r="VKR109" s="197"/>
      <c r="VKS109" s="197"/>
      <c r="VKT109" s="197"/>
      <c r="VKU109" s="197"/>
      <c r="VKV109" s="197"/>
      <c r="VKW109" s="197"/>
      <c r="VKX109" s="197"/>
      <c r="VKY109" s="197"/>
      <c r="VKZ109" s="197"/>
      <c r="VLA109" s="197"/>
      <c r="VLB109" s="197"/>
      <c r="VLC109" s="197"/>
      <c r="VLD109" s="197"/>
      <c r="VLE109" s="197"/>
      <c r="VLF109" s="197"/>
      <c r="VLG109" s="197"/>
      <c r="VLH109" s="197"/>
      <c r="VLI109" s="197"/>
      <c r="VLJ109" s="197"/>
      <c r="VLK109" s="197"/>
      <c r="VLL109" s="197"/>
      <c r="VLM109" s="197"/>
      <c r="VLN109" s="197"/>
      <c r="VLO109" s="197"/>
      <c r="VLP109" s="197"/>
      <c r="VLQ109" s="197"/>
      <c r="VLR109" s="197"/>
      <c r="VLS109" s="197"/>
      <c r="VLT109" s="197"/>
      <c r="VLU109" s="197"/>
      <c r="VLV109" s="197"/>
      <c r="VLW109" s="197"/>
      <c r="VLX109" s="197"/>
      <c r="VLY109" s="197"/>
      <c r="VLZ109" s="197"/>
      <c r="VMA109" s="197"/>
      <c r="VMB109" s="197"/>
      <c r="VMC109" s="197"/>
      <c r="VMD109" s="197"/>
      <c r="VME109" s="197"/>
      <c r="VMF109" s="197"/>
      <c r="VMG109" s="197"/>
      <c r="VMH109" s="197"/>
      <c r="VMI109" s="197"/>
      <c r="VMJ109" s="197"/>
      <c r="VMK109" s="197"/>
      <c r="VML109" s="197"/>
      <c r="VMM109" s="197"/>
      <c r="VMN109" s="197"/>
      <c r="VMO109" s="197"/>
      <c r="VMP109" s="197"/>
      <c r="VMQ109" s="197"/>
      <c r="VMR109" s="197"/>
      <c r="VMS109" s="197"/>
      <c r="VMT109" s="197"/>
      <c r="VMU109" s="197"/>
      <c r="VMV109" s="197"/>
      <c r="VMW109" s="197"/>
      <c r="VMX109" s="197"/>
      <c r="VMY109" s="197"/>
      <c r="VMZ109" s="197"/>
      <c r="VNA109" s="197"/>
      <c r="VNB109" s="197"/>
      <c r="VNC109" s="197"/>
      <c r="VND109" s="197"/>
      <c r="VNE109" s="197"/>
      <c r="VNF109" s="197"/>
      <c r="VNG109" s="197"/>
      <c r="VNH109" s="197"/>
      <c r="VNI109" s="197"/>
      <c r="VNJ109" s="197"/>
      <c r="VNK109" s="197"/>
      <c r="VNL109" s="197"/>
      <c r="VNM109" s="197"/>
      <c r="VNN109" s="197"/>
      <c r="VNO109" s="197"/>
      <c r="VNP109" s="197"/>
      <c r="VNQ109" s="197"/>
      <c r="VNR109" s="197"/>
      <c r="VNS109" s="197"/>
      <c r="VNT109" s="197"/>
      <c r="VNU109" s="197"/>
      <c r="VNV109" s="197"/>
      <c r="VNW109" s="197"/>
      <c r="VNX109" s="197"/>
      <c r="VNY109" s="197"/>
      <c r="VNZ109" s="197"/>
      <c r="VOA109" s="197"/>
      <c r="VOB109" s="197"/>
      <c r="VOC109" s="197"/>
      <c r="VOD109" s="197"/>
      <c r="VOE109" s="197"/>
      <c r="VOF109" s="197"/>
      <c r="VOG109" s="197"/>
      <c r="VOH109" s="197"/>
      <c r="VOI109" s="197"/>
      <c r="VOJ109" s="197"/>
      <c r="VOK109" s="197"/>
      <c r="VOL109" s="197"/>
      <c r="VOM109" s="197"/>
      <c r="VON109" s="197"/>
      <c r="VOO109" s="197"/>
      <c r="VOP109" s="197"/>
      <c r="VOQ109" s="197"/>
      <c r="VOR109" s="197"/>
      <c r="VOS109" s="197"/>
      <c r="VOT109" s="197"/>
      <c r="VOU109" s="197"/>
      <c r="VOV109" s="197"/>
      <c r="VOW109" s="197"/>
      <c r="VOX109" s="197"/>
      <c r="VOY109" s="197"/>
      <c r="VOZ109" s="197"/>
      <c r="VPA109" s="197"/>
      <c r="VPB109" s="197"/>
      <c r="VPC109" s="197"/>
      <c r="VPD109" s="197"/>
      <c r="VPE109" s="197"/>
      <c r="VPF109" s="197"/>
      <c r="VPG109" s="197"/>
      <c r="VPH109" s="197"/>
      <c r="VPI109" s="197"/>
      <c r="VPJ109" s="197"/>
      <c r="VPK109" s="197"/>
      <c r="VPL109" s="197"/>
      <c r="VPM109" s="197"/>
      <c r="VPN109" s="197"/>
      <c r="VPO109" s="197"/>
      <c r="VPP109" s="197"/>
      <c r="VPQ109" s="197"/>
      <c r="VPR109" s="197"/>
      <c r="VPS109" s="197"/>
      <c r="VPT109" s="197"/>
      <c r="VPU109" s="197"/>
      <c r="VPV109" s="197"/>
      <c r="VPW109" s="197"/>
      <c r="VPX109" s="197"/>
      <c r="VPY109" s="197"/>
      <c r="VPZ109" s="197"/>
      <c r="VQA109" s="197"/>
      <c r="VQB109" s="197"/>
      <c r="VQC109" s="197"/>
      <c r="VQD109" s="197"/>
      <c r="VQE109" s="197"/>
      <c r="VQF109" s="197"/>
      <c r="VQG109" s="197"/>
      <c r="VQH109" s="197"/>
      <c r="VQI109" s="197"/>
      <c r="VQJ109" s="197"/>
      <c r="VQK109" s="197"/>
      <c r="VQL109" s="197"/>
      <c r="VQM109" s="197"/>
      <c r="VQN109" s="197"/>
      <c r="VQO109" s="197"/>
      <c r="VQP109" s="197"/>
      <c r="VQQ109" s="197"/>
      <c r="VQR109" s="197"/>
      <c r="VQS109" s="197"/>
      <c r="VQT109" s="197"/>
      <c r="VQU109" s="197"/>
      <c r="VQV109" s="197"/>
      <c r="VQW109" s="197"/>
      <c r="VQX109" s="197"/>
      <c r="VQY109" s="197"/>
      <c r="VQZ109" s="197"/>
      <c r="VRA109" s="197"/>
      <c r="VRB109" s="197"/>
      <c r="VRC109" s="197"/>
      <c r="VRD109" s="197"/>
      <c r="VRE109" s="197"/>
      <c r="VRF109" s="197"/>
      <c r="VRG109" s="197"/>
      <c r="VRH109" s="197"/>
      <c r="VRI109" s="197"/>
      <c r="VRJ109" s="197"/>
      <c r="VRK109" s="197"/>
      <c r="VRL109" s="197"/>
      <c r="VRM109" s="197"/>
      <c r="VRN109" s="197"/>
      <c r="VRO109" s="197"/>
      <c r="VRP109" s="197"/>
      <c r="VRQ109" s="197"/>
      <c r="VRR109" s="197"/>
      <c r="VRS109" s="197"/>
      <c r="VRT109" s="197"/>
      <c r="VRU109" s="197"/>
      <c r="VRV109" s="197"/>
      <c r="VRW109" s="197"/>
      <c r="VRX109" s="197"/>
      <c r="VRY109" s="197"/>
      <c r="VRZ109" s="197"/>
      <c r="VSA109" s="197"/>
      <c r="VSB109" s="197"/>
      <c r="VSC109" s="197"/>
      <c r="VSD109" s="197"/>
      <c r="VSE109" s="197"/>
      <c r="VSF109" s="197"/>
      <c r="VSG109" s="197"/>
      <c r="VSH109" s="197"/>
      <c r="VSI109" s="197"/>
      <c r="VSJ109" s="197"/>
      <c r="VSK109" s="197"/>
      <c r="VSL109" s="197"/>
      <c r="VSM109" s="197"/>
      <c r="VSN109" s="197"/>
      <c r="VSO109" s="197"/>
      <c r="VSP109" s="197"/>
      <c r="VSQ109" s="197"/>
      <c r="VSR109" s="197"/>
      <c r="VSS109" s="197"/>
      <c r="VST109" s="197"/>
      <c r="VSU109" s="197"/>
      <c r="VSV109" s="197"/>
      <c r="VSW109" s="197"/>
      <c r="VSX109" s="197"/>
      <c r="VSY109" s="197"/>
      <c r="VSZ109" s="197"/>
      <c r="VTA109" s="197"/>
      <c r="VTB109" s="197"/>
      <c r="VTC109" s="197"/>
      <c r="VTD109" s="197"/>
      <c r="VTE109" s="197"/>
      <c r="VTF109" s="197"/>
      <c r="VTG109" s="197"/>
      <c r="VTH109" s="197"/>
      <c r="VTI109" s="197"/>
      <c r="VTJ109" s="197"/>
      <c r="VTK109" s="197"/>
      <c r="VTL109" s="197"/>
      <c r="VTM109" s="197"/>
      <c r="VTN109" s="197"/>
      <c r="VTO109" s="197"/>
      <c r="VTP109" s="197"/>
      <c r="VTQ109" s="197"/>
      <c r="VTR109" s="197"/>
      <c r="VTS109" s="197"/>
      <c r="VTT109" s="197"/>
      <c r="VTU109" s="197"/>
      <c r="VTV109" s="197"/>
      <c r="VTW109" s="197"/>
      <c r="VTX109" s="197"/>
      <c r="VTY109" s="197"/>
      <c r="VTZ109" s="197"/>
      <c r="VUA109" s="197"/>
      <c r="VUB109" s="197"/>
      <c r="VUC109" s="197"/>
      <c r="VUD109" s="197"/>
      <c r="VUE109" s="197"/>
      <c r="VUF109" s="197"/>
      <c r="VUG109" s="197"/>
      <c r="VUH109" s="197"/>
      <c r="VUI109" s="197"/>
      <c r="VUJ109" s="197"/>
      <c r="VUK109" s="197"/>
      <c r="VUL109" s="197"/>
      <c r="VUM109" s="197"/>
      <c r="VUN109" s="197"/>
      <c r="VUO109" s="197"/>
      <c r="VUP109" s="197"/>
      <c r="VUQ109" s="197"/>
      <c r="VUR109" s="197"/>
      <c r="VUS109" s="197"/>
      <c r="VUT109" s="197"/>
      <c r="VUU109" s="197"/>
      <c r="VUV109" s="197"/>
      <c r="VUW109" s="197"/>
      <c r="VUX109" s="197"/>
      <c r="VUY109" s="197"/>
      <c r="VUZ109" s="197"/>
      <c r="VVA109" s="197"/>
      <c r="VVB109" s="197"/>
      <c r="VVC109" s="197"/>
      <c r="VVD109" s="197"/>
      <c r="VVE109" s="197"/>
      <c r="VVF109" s="197"/>
      <c r="VVG109" s="197"/>
      <c r="VVH109" s="197"/>
      <c r="VVI109" s="197"/>
      <c r="VVJ109" s="197"/>
      <c r="VVK109" s="197"/>
      <c r="VVL109" s="197"/>
      <c r="VVM109" s="197"/>
      <c r="VVN109" s="197"/>
      <c r="VVO109" s="197"/>
      <c r="VVP109" s="197"/>
      <c r="VVQ109" s="197"/>
      <c r="VVR109" s="197"/>
      <c r="VVS109" s="197"/>
      <c r="VVT109" s="197"/>
      <c r="VVU109" s="197"/>
      <c r="VVV109" s="197"/>
      <c r="VVW109" s="197"/>
      <c r="VVX109" s="197"/>
      <c r="VVY109" s="197"/>
      <c r="VVZ109" s="197"/>
      <c r="VWA109" s="197"/>
      <c r="VWB109" s="197"/>
      <c r="VWC109" s="197"/>
      <c r="VWD109" s="197"/>
      <c r="VWE109" s="197"/>
      <c r="VWF109" s="197"/>
      <c r="VWG109" s="197"/>
      <c r="VWH109" s="197"/>
      <c r="VWI109" s="197"/>
      <c r="VWJ109" s="197"/>
      <c r="VWK109" s="197"/>
      <c r="VWL109" s="197"/>
      <c r="VWM109" s="197"/>
      <c r="VWN109" s="197"/>
      <c r="VWO109" s="197"/>
      <c r="VWP109" s="197"/>
      <c r="VWQ109" s="197"/>
      <c r="VWR109" s="197"/>
      <c r="VWS109" s="197"/>
      <c r="VWT109" s="197"/>
      <c r="VWU109" s="197"/>
      <c r="VWV109" s="197"/>
      <c r="VWW109" s="197"/>
      <c r="VWX109" s="197"/>
      <c r="VWY109" s="197"/>
      <c r="VWZ109" s="197"/>
      <c r="VXA109" s="197"/>
      <c r="VXB109" s="197"/>
      <c r="VXC109" s="197"/>
      <c r="VXD109" s="197"/>
      <c r="VXE109" s="197"/>
      <c r="VXF109" s="197"/>
      <c r="VXG109" s="197"/>
      <c r="VXH109" s="197"/>
      <c r="VXI109" s="197"/>
      <c r="VXJ109" s="197"/>
      <c r="VXK109" s="197"/>
      <c r="VXL109" s="197"/>
      <c r="VXM109" s="197"/>
      <c r="VXN109" s="197"/>
      <c r="VXO109" s="197"/>
      <c r="VXP109" s="197"/>
      <c r="VXQ109" s="197"/>
      <c r="VXR109" s="197"/>
      <c r="VXS109" s="197"/>
      <c r="VXT109" s="197"/>
      <c r="VXU109" s="197"/>
      <c r="VXV109" s="197"/>
      <c r="VXW109" s="197"/>
      <c r="VXX109" s="197"/>
      <c r="VXY109" s="197"/>
      <c r="VXZ109" s="197"/>
      <c r="VYA109" s="197"/>
      <c r="VYB109" s="197"/>
      <c r="VYC109" s="197"/>
      <c r="VYD109" s="197"/>
      <c r="VYE109" s="197"/>
      <c r="VYF109" s="197"/>
      <c r="VYG109" s="197"/>
      <c r="VYH109" s="197"/>
      <c r="VYI109" s="197"/>
      <c r="VYJ109" s="197"/>
      <c r="VYK109" s="197"/>
      <c r="VYL109" s="197"/>
      <c r="VYM109" s="197"/>
      <c r="VYN109" s="197"/>
      <c r="VYO109" s="197"/>
      <c r="VYP109" s="197"/>
      <c r="VYQ109" s="197"/>
      <c r="VYR109" s="197"/>
      <c r="VYS109" s="197"/>
      <c r="VYT109" s="197"/>
      <c r="VYU109" s="197"/>
      <c r="VYV109" s="197"/>
      <c r="VYW109" s="197"/>
      <c r="VYX109" s="197"/>
      <c r="VYY109" s="197"/>
      <c r="VYZ109" s="197"/>
      <c r="VZA109" s="197"/>
      <c r="VZB109" s="197"/>
      <c r="VZC109" s="197"/>
      <c r="VZD109" s="197"/>
      <c r="VZE109" s="197"/>
      <c r="VZF109" s="197"/>
      <c r="VZG109" s="197"/>
      <c r="VZH109" s="197"/>
      <c r="VZI109" s="197"/>
      <c r="VZJ109" s="197"/>
      <c r="VZK109" s="197"/>
      <c r="VZL109" s="197"/>
      <c r="VZM109" s="197"/>
      <c r="VZN109" s="197"/>
      <c r="VZO109" s="197"/>
      <c r="VZP109" s="197"/>
      <c r="VZQ109" s="197"/>
      <c r="VZR109" s="197"/>
      <c r="VZS109" s="197"/>
      <c r="VZT109" s="197"/>
      <c r="VZU109" s="197"/>
      <c r="VZV109" s="197"/>
      <c r="VZW109" s="197"/>
      <c r="VZX109" s="197"/>
      <c r="VZY109" s="197"/>
      <c r="VZZ109" s="197"/>
      <c r="WAA109" s="197"/>
      <c r="WAB109" s="197"/>
      <c r="WAC109" s="197"/>
      <c r="WAD109" s="197"/>
      <c r="WAE109" s="197"/>
      <c r="WAF109" s="197"/>
      <c r="WAG109" s="197"/>
      <c r="WAH109" s="197"/>
      <c r="WAI109" s="197"/>
      <c r="WAJ109" s="197"/>
      <c r="WAK109" s="197"/>
      <c r="WAL109" s="197"/>
      <c r="WAM109" s="197"/>
      <c r="WAN109" s="197"/>
      <c r="WAO109" s="197"/>
      <c r="WAP109" s="197"/>
      <c r="WAQ109" s="197"/>
      <c r="WAR109" s="197"/>
      <c r="WAS109" s="197"/>
      <c r="WAT109" s="197"/>
      <c r="WAU109" s="197"/>
      <c r="WAV109" s="197"/>
      <c r="WAW109" s="197"/>
      <c r="WAX109" s="197"/>
      <c r="WAY109" s="197"/>
      <c r="WAZ109" s="197"/>
      <c r="WBA109" s="197"/>
      <c r="WBB109" s="197"/>
      <c r="WBC109" s="197"/>
      <c r="WBD109" s="197"/>
      <c r="WBE109" s="197"/>
      <c r="WBF109" s="197"/>
      <c r="WBG109" s="197"/>
      <c r="WBH109" s="197"/>
      <c r="WBI109" s="197"/>
      <c r="WBJ109" s="197"/>
      <c r="WBK109" s="197"/>
      <c r="WBL109" s="197"/>
      <c r="WBM109" s="197"/>
      <c r="WBN109" s="197"/>
      <c r="WBO109" s="197"/>
      <c r="WBP109" s="197"/>
      <c r="WBQ109" s="197"/>
      <c r="WBR109" s="197"/>
      <c r="WBS109" s="197"/>
      <c r="WBT109" s="197"/>
      <c r="WBU109" s="197"/>
      <c r="WBV109" s="197"/>
      <c r="WBW109" s="197"/>
      <c r="WBX109" s="197"/>
      <c r="WBY109" s="197"/>
      <c r="WBZ109" s="197"/>
      <c r="WCA109" s="197"/>
      <c r="WCB109" s="197"/>
      <c r="WCC109" s="197"/>
      <c r="WCD109" s="197"/>
      <c r="WCE109" s="197"/>
      <c r="WCF109" s="197"/>
      <c r="WCG109" s="197"/>
      <c r="WCH109" s="197"/>
      <c r="WCI109" s="197"/>
      <c r="WCJ109" s="197"/>
      <c r="WCK109" s="197"/>
      <c r="WCL109" s="197"/>
      <c r="WCM109" s="197"/>
      <c r="WCN109" s="197"/>
      <c r="WCO109" s="197"/>
      <c r="WCP109" s="197"/>
      <c r="WCQ109" s="197"/>
      <c r="WCR109" s="197"/>
      <c r="WCS109" s="197"/>
      <c r="WCT109" s="197"/>
      <c r="WCU109" s="197"/>
      <c r="WCV109" s="197"/>
      <c r="WCW109" s="197"/>
      <c r="WCX109" s="197"/>
      <c r="WCY109" s="197"/>
      <c r="WCZ109" s="197"/>
      <c r="WDA109" s="197"/>
      <c r="WDB109" s="197"/>
      <c r="WDC109" s="197"/>
      <c r="WDD109" s="197"/>
      <c r="WDE109" s="197"/>
      <c r="WDF109" s="197"/>
      <c r="WDG109" s="197"/>
      <c r="WDH109" s="197"/>
      <c r="WDI109" s="197"/>
      <c r="WDJ109" s="197"/>
      <c r="WDK109" s="197"/>
      <c r="WDL109" s="197"/>
      <c r="WDM109" s="197"/>
      <c r="WDN109" s="197"/>
      <c r="WDO109" s="197"/>
      <c r="WDP109" s="197"/>
      <c r="WDQ109" s="197"/>
      <c r="WDR109" s="197"/>
      <c r="WDS109" s="197"/>
      <c r="WDT109" s="197"/>
      <c r="WDU109" s="197"/>
      <c r="WDV109" s="197"/>
      <c r="WDW109" s="197"/>
      <c r="WDX109" s="197"/>
      <c r="WDY109" s="197"/>
      <c r="WDZ109" s="197"/>
      <c r="WEA109" s="197"/>
      <c r="WEB109" s="197"/>
      <c r="WEC109" s="197"/>
      <c r="WED109" s="197"/>
      <c r="WEE109" s="197"/>
      <c r="WEF109" s="197"/>
      <c r="WEG109" s="197"/>
      <c r="WEH109" s="197"/>
      <c r="WEI109" s="197"/>
      <c r="WEJ109" s="197"/>
      <c r="WEK109" s="197"/>
      <c r="WEL109" s="197"/>
      <c r="WEM109" s="197"/>
      <c r="WEN109" s="197"/>
      <c r="WEO109" s="197"/>
      <c r="WEP109" s="197"/>
      <c r="WEQ109" s="197"/>
      <c r="WER109" s="197"/>
      <c r="WES109" s="197"/>
      <c r="WET109" s="197"/>
      <c r="WEU109" s="197"/>
      <c r="WEV109" s="197"/>
      <c r="WEW109" s="197"/>
      <c r="WEX109" s="197"/>
      <c r="WEY109" s="197"/>
      <c r="WEZ109" s="197"/>
      <c r="WFA109" s="197"/>
      <c r="WFB109" s="197"/>
      <c r="WFC109" s="197"/>
      <c r="WFD109" s="197"/>
      <c r="WFE109" s="197"/>
      <c r="WFF109" s="197"/>
      <c r="WFG109" s="197"/>
      <c r="WFH109" s="197"/>
      <c r="WFI109" s="197"/>
      <c r="WFJ109" s="197"/>
      <c r="WFK109" s="197"/>
      <c r="WFL109" s="197"/>
      <c r="WFM109" s="197"/>
      <c r="WFN109" s="197"/>
      <c r="WFO109" s="197"/>
      <c r="WFP109" s="197"/>
      <c r="WFQ109" s="197"/>
      <c r="WFR109" s="197"/>
      <c r="WFS109" s="197"/>
      <c r="WFT109" s="197"/>
      <c r="WFU109" s="197"/>
      <c r="WFV109" s="197"/>
      <c r="WFW109" s="197"/>
      <c r="WFX109" s="197"/>
      <c r="WFY109" s="197"/>
      <c r="WFZ109" s="197"/>
      <c r="WGA109" s="197"/>
      <c r="WGB109" s="197"/>
      <c r="WGC109" s="197"/>
      <c r="WGD109" s="197"/>
      <c r="WGE109" s="197"/>
      <c r="WGF109" s="197"/>
      <c r="WGG109" s="197"/>
      <c r="WGH109" s="197"/>
      <c r="WGI109" s="197"/>
      <c r="WGJ109" s="197"/>
      <c r="WGK109" s="197"/>
      <c r="WGL109" s="197"/>
      <c r="WGM109" s="197"/>
      <c r="WGN109" s="197"/>
      <c r="WGO109" s="197"/>
      <c r="WGP109" s="197"/>
      <c r="WGQ109" s="197"/>
      <c r="WGR109" s="197"/>
      <c r="WGS109" s="197"/>
      <c r="WGT109" s="197"/>
      <c r="WGU109" s="197"/>
      <c r="WGV109" s="197"/>
      <c r="WGW109" s="197"/>
      <c r="WGX109" s="197"/>
      <c r="WGY109" s="197"/>
      <c r="WGZ109" s="197"/>
      <c r="WHA109" s="197"/>
      <c r="WHB109" s="197"/>
      <c r="WHC109" s="197"/>
      <c r="WHD109" s="197"/>
      <c r="WHE109" s="197"/>
      <c r="WHF109" s="197"/>
      <c r="WHG109" s="197"/>
      <c r="WHH109" s="197"/>
      <c r="WHI109" s="197"/>
      <c r="WHJ109" s="197"/>
      <c r="WHK109" s="197"/>
      <c r="WHL109" s="197"/>
      <c r="WHM109" s="197"/>
      <c r="WHN109" s="197"/>
      <c r="WHO109" s="197"/>
      <c r="WHP109" s="197"/>
      <c r="WHQ109" s="197"/>
      <c r="WHR109" s="197"/>
      <c r="WHS109" s="197"/>
      <c r="WHT109" s="197"/>
      <c r="WHU109" s="197"/>
      <c r="WHV109" s="197"/>
      <c r="WHW109" s="197"/>
      <c r="WHX109" s="197"/>
      <c r="WHY109" s="197"/>
      <c r="WHZ109" s="197"/>
      <c r="WIA109" s="197"/>
      <c r="WIB109" s="197"/>
      <c r="WIC109" s="197"/>
      <c r="WID109" s="197"/>
      <c r="WIE109" s="197"/>
      <c r="WIF109" s="197"/>
      <c r="WIG109" s="197"/>
      <c r="WIH109" s="197"/>
      <c r="WII109" s="197"/>
      <c r="WIJ109" s="197"/>
      <c r="WIK109" s="197"/>
      <c r="WIL109" s="197"/>
      <c r="WIM109" s="197"/>
      <c r="WIN109" s="197"/>
      <c r="WIO109" s="197"/>
      <c r="WIP109" s="197"/>
      <c r="WIQ109" s="197"/>
      <c r="WIR109" s="197"/>
      <c r="WIS109" s="197"/>
      <c r="WIT109" s="197"/>
      <c r="WIU109" s="197"/>
      <c r="WIV109" s="197"/>
      <c r="WIW109" s="197"/>
      <c r="WIX109" s="197"/>
      <c r="WIY109" s="197"/>
      <c r="WIZ109" s="197"/>
      <c r="WJA109" s="197"/>
      <c r="WJB109" s="197"/>
      <c r="WJC109" s="197"/>
      <c r="WJD109" s="197"/>
      <c r="WJE109" s="197"/>
      <c r="WJF109" s="197"/>
      <c r="WJG109" s="197"/>
      <c r="WJH109" s="197"/>
      <c r="WJI109" s="197"/>
      <c r="WJJ109" s="197"/>
      <c r="WJK109" s="197"/>
      <c r="WJL109" s="197"/>
      <c r="WJM109" s="197"/>
      <c r="WJN109" s="197"/>
      <c r="WJO109" s="197"/>
      <c r="WJP109" s="197"/>
      <c r="WJQ109" s="197"/>
      <c r="WJR109" s="197"/>
      <c r="WJS109" s="197"/>
      <c r="WJT109" s="197"/>
      <c r="WJU109" s="197"/>
      <c r="WJV109" s="197"/>
      <c r="WJW109" s="197"/>
      <c r="WJX109" s="197"/>
      <c r="WJY109" s="197"/>
      <c r="WJZ109" s="197"/>
      <c r="WKA109" s="197"/>
      <c r="WKB109" s="197"/>
      <c r="WKC109" s="197"/>
      <c r="WKD109" s="197"/>
      <c r="WKE109" s="197"/>
      <c r="WKF109" s="197"/>
      <c r="WKG109" s="197"/>
      <c r="WKH109" s="197"/>
      <c r="WKI109" s="197"/>
      <c r="WKJ109" s="197"/>
      <c r="WKK109" s="197"/>
      <c r="WKL109" s="197"/>
      <c r="WKM109" s="197"/>
      <c r="WKN109" s="197"/>
      <c r="WKO109" s="197"/>
      <c r="WKP109" s="197"/>
      <c r="WKQ109" s="197"/>
      <c r="WKR109" s="197"/>
      <c r="WKS109" s="197"/>
      <c r="WKT109" s="197"/>
      <c r="WKU109" s="197"/>
      <c r="WKV109" s="197"/>
      <c r="WKW109" s="197"/>
      <c r="WKX109" s="197"/>
      <c r="WKY109" s="197"/>
      <c r="WKZ109" s="197"/>
      <c r="WLA109" s="197"/>
      <c r="WLB109" s="197"/>
      <c r="WLC109" s="197"/>
      <c r="WLD109" s="197"/>
      <c r="WLE109" s="197"/>
      <c r="WLF109" s="197"/>
      <c r="WLG109" s="197"/>
      <c r="WLH109" s="197"/>
      <c r="WLI109" s="197"/>
      <c r="WLJ109" s="197"/>
      <c r="WLK109" s="197"/>
      <c r="WLL109" s="197"/>
      <c r="WLM109" s="197"/>
      <c r="WLN109" s="197"/>
      <c r="WLO109" s="197"/>
      <c r="WLP109" s="197"/>
      <c r="WLQ109" s="197"/>
      <c r="WLR109" s="197"/>
      <c r="WLS109" s="197"/>
      <c r="WLT109" s="197"/>
      <c r="WLU109" s="197"/>
      <c r="WLV109" s="197"/>
      <c r="WLW109" s="197"/>
      <c r="WLX109" s="197"/>
      <c r="WLY109" s="197"/>
      <c r="WLZ109" s="197"/>
      <c r="WMA109" s="197"/>
      <c r="WMB109" s="197"/>
      <c r="WMC109" s="197"/>
      <c r="WMD109" s="197"/>
      <c r="WME109" s="197"/>
      <c r="WMF109" s="197"/>
      <c r="WMG109" s="197"/>
      <c r="WMH109" s="197"/>
      <c r="WMI109" s="197"/>
      <c r="WMJ109" s="197"/>
      <c r="WMK109" s="197"/>
      <c r="WML109" s="197"/>
      <c r="WMM109" s="197"/>
      <c r="WMN109" s="197"/>
      <c r="WMO109" s="197"/>
      <c r="WMP109" s="197"/>
      <c r="WMQ109" s="197"/>
      <c r="WMR109" s="197"/>
      <c r="WMS109" s="197"/>
      <c r="WMT109" s="197"/>
      <c r="WMU109" s="197"/>
      <c r="WMV109" s="197"/>
      <c r="WMW109" s="197"/>
      <c r="WMX109" s="197"/>
      <c r="WMY109" s="197"/>
      <c r="WMZ109" s="197"/>
      <c r="WNA109" s="197"/>
      <c r="WNB109" s="197"/>
      <c r="WNC109" s="197"/>
      <c r="WND109" s="197"/>
      <c r="WNE109" s="197"/>
      <c r="WNF109" s="197"/>
      <c r="WNG109" s="197"/>
      <c r="WNH109" s="197"/>
      <c r="WNI109" s="197"/>
      <c r="WNJ109" s="197"/>
      <c r="WNK109" s="197"/>
      <c r="WNL109" s="197"/>
      <c r="WNM109" s="197"/>
      <c r="WNN109" s="197"/>
      <c r="WNO109" s="197"/>
      <c r="WNP109" s="197"/>
      <c r="WNQ109" s="197"/>
      <c r="WNR109" s="197"/>
      <c r="WNS109" s="197"/>
      <c r="WNT109" s="197"/>
      <c r="WNU109" s="197"/>
      <c r="WNV109" s="197"/>
      <c r="WNW109" s="197"/>
      <c r="WNX109" s="197"/>
      <c r="WNY109" s="197"/>
      <c r="WNZ109" s="197"/>
      <c r="WOA109" s="197"/>
      <c r="WOB109" s="197"/>
      <c r="WOC109" s="197"/>
      <c r="WOD109" s="197"/>
      <c r="WOE109" s="197"/>
      <c r="WOF109" s="197"/>
      <c r="WOG109" s="197"/>
      <c r="WOH109" s="197"/>
      <c r="WOI109" s="197"/>
      <c r="WOJ109" s="197"/>
      <c r="WOK109" s="197"/>
      <c r="WOL109" s="197"/>
      <c r="WOM109" s="197"/>
      <c r="WON109" s="197"/>
      <c r="WOO109" s="197"/>
      <c r="WOP109" s="197"/>
      <c r="WOQ109" s="197"/>
      <c r="WOR109" s="197"/>
      <c r="WOS109" s="197"/>
      <c r="WOT109" s="197"/>
      <c r="WOU109" s="197"/>
      <c r="WOV109" s="197"/>
      <c r="WOW109" s="197"/>
      <c r="WOX109" s="197"/>
      <c r="WOY109" s="197"/>
      <c r="WOZ109" s="197"/>
      <c r="WPA109" s="197"/>
      <c r="WPB109" s="197"/>
      <c r="WPC109" s="197"/>
      <c r="WPD109" s="197"/>
      <c r="WPE109" s="197"/>
      <c r="WPF109" s="197"/>
      <c r="WPG109" s="197"/>
      <c r="WPH109" s="197"/>
      <c r="WPI109" s="197"/>
      <c r="WPJ109" s="197"/>
      <c r="WPK109" s="197"/>
      <c r="WPL109" s="197"/>
      <c r="WPM109" s="197"/>
      <c r="WPN109" s="197"/>
      <c r="WPO109" s="197"/>
      <c r="WPP109" s="197"/>
      <c r="WPQ109" s="197"/>
      <c r="WPR109" s="197"/>
      <c r="WPS109" s="197"/>
      <c r="WPT109" s="197"/>
      <c r="WPU109" s="197"/>
      <c r="WPV109" s="197"/>
      <c r="WPW109" s="197"/>
      <c r="WPX109" s="197"/>
      <c r="WPY109" s="197"/>
      <c r="WPZ109" s="197"/>
      <c r="WQA109" s="197"/>
      <c r="WQB109" s="197"/>
      <c r="WQC109" s="197"/>
      <c r="WQD109" s="197"/>
      <c r="WQE109" s="197"/>
      <c r="WQF109" s="197"/>
      <c r="WQG109" s="197"/>
      <c r="WQH109" s="197"/>
      <c r="WQI109" s="197"/>
      <c r="WQJ109" s="197"/>
      <c r="WQK109" s="197"/>
      <c r="WQL109" s="197"/>
      <c r="WQM109" s="197"/>
      <c r="WQN109" s="197"/>
      <c r="WQO109" s="197"/>
      <c r="WQP109" s="197"/>
      <c r="WQQ109" s="197"/>
      <c r="WQR109" s="197"/>
      <c r="WQS109" s="197"/>
      <c r="WQT109" s="197"/>
      <c r="WQU109" s="197"/>
      <c r="WQV109" s="197"/>
      <c r="WQW109" s="197"/>
      <c r="WQX109" s="197"/>
      <c r="WQY109" s="197"/>
      <c r="WQZ109" s="197"/>
      <c r="WRA109" s="197"/>
      <c r="WRB109" s="197"/>
      <c r="WRC109" s="197"/>
      <c r="WRD109" s="197"/>
      <c r="WRE109" s="197"/>
      <c r="WRF109" s="197"/>
      <c r="WRG109" s="197"/>
      <c r="WRH109" s="197"/>
      <c r="WRI109" s="197"/>
      <c r="WRJ109" s="197"/>
      <c r="WRK109" s="197"/>
      <c r="WRL109" s="197"/>
      <c r="WRM109" s="197"/>
      <c r="WRN109" s="197"/>
      <c r="WRO109" s="197"/>
      <c r="WRP109" s="197"/>
      <c r="WRQ109" s="197"/>
      <c r="WRR109" s="197"/>
      <c r="WRS109" s="197"/>
      <c r="WRT109" s="197"/>
      <c r="WRU109" s="197"/>
      <c r="WRV109" s="197"/>
      <c r="WRW109" s="197"/>
      <c r="WRX109" s="197"/>
      <c r="WRY109" s="197"/>
      <c r="WRZ109" s="197"/>
      <c r="WSA109" s="197"/>
      <c r="WSB109" s="197"/>
      <c r="WSC109" s="197"/>
      <c r="WSD109" s="197"/>
      <c r="WSE109" s="197"/>
      <c r="WSF109" s="197"/>
      <c r="WSG109" s="197"/>
      <c r="WSH109" s="197"/>
      <c r="WSI109" s="197"/>
      <c r="WSJ109" s="197"/>
      <c r="WSK109" s="197"/>
      <c r="WSL109" s="197"/>
      <c r="WSM109" s="197"/>
      <c r="WSN109" s="197"/>
      <c r="WSO109" s="197"/>
      <c r="WSP109" s="197"/>
      <c r="WSQ109" s="197"/>
      <c r="WSR109" s="197"/>
      <c r="WSS109" s="197"/>
      <c r="WST109" s="197"/>
      <c r="WSU109" s="197"/>
      <c r="WSV109" s="197"/>
      <c r="WSW109" s="197"/>
      <c r="WSX109" s="197"/>
      <c r="WSY109" s="197"/>
      <c r="WSZ109" s="197"/>
      <c r="WTA109" s="197"/>
      <c r="WTB109" s="197"/>
      <c r="WTC109" s="197"/>
      <c r="WTD109" s="197"/>
      <c r="WTE109" s="197"/>
      <c r="WTF109" s="197"/>
      <c r="WTG109" s="197"/>
      <c r="WTH109" s="197"/>
      <c r="WTI109" s="197"/>
      <c r="WTJ109" s="197"/>
      <c r="WTK109" s="197"/>
      <c r="WTL109" s="197"/>
      <c r="WTM109" s="197"/>
      <c r="WTN109" s="197"/>
      <c r="WTO109" s="197"/>
      <c r="WTP109" s="197"/>
      <c r="WTQ109" s="197"/>
      <c r="WTR109" s="197"/>
      <c r="WTS109" s="197"/>
      <c r="WTT109" s="197"/>
      <c r="WTU109" s="197"/>
      <c r="WTV109" s="197"/>
      <c r="WTW109" s="197"/>
      <c r="WTX109" s="197"/>
      <c r="WTY109" s="197"/>
      <c r="WTZ109" s="197"/>
      <c r="WUA109" s="197"/>
      <c r="WUB109" s="197"/>
      <c r="WUC109" s="197"/>
      <c r="WUD109" s="197"/>
      <c r="WUE109" s="197"/>
      <c r="WUF109" s="197"/>
      <c r="WUG109" s="197"/>
      <c r="WUH109" s="197"/>
      <c r="WUI109" s="197"/>
      <c r="WUJ109" s="197"/>
      <c r="WUK109" s="197"/>
      <c r="WUL109" s="197"/>
      <c r="WUM109" s="197"/>
      <c r="WUN109" s="197"/>
      <c r="WUO109" s="197"/>
      <c r="WUP109" s="197"/>
      <c r="WUQ109" s="197"/>
      <c r="WUR109" s="197"/>
      <c r="WUS109" s="197"/>
      <c r="WUT109" s="197"/>
      <c r="WUU109" s="197"/>
      <c r="WUV109" s="197"/>
      <c r="WUW109" s="197"/>
      <c r="WUX109" s="197"/>
      <c r="WUY109" s="197"/>
      <c r="WUZ109" s="197"/>
      <c r="WVA109" s="197"/>
      <c r="WVB109" s="197"/>
      <c r="WVC109" s="197"/>
      <c r="WVD109" s="197"/>
      <c r="WVE109" s="197"/>
      <c r="WVF109" s="197"/>
      <c r="WVG109" s="197"/>
      <c r="WVH109" s="197"/>
      <c r="WVI109" s="197"/>
      <c r="WVJ109" s="197"/>
      <c r="WVK109" s="197"/>
      <c r="WVL109" s="197"/>
      <c r="WVM109" s="197"/>
      <c r="WVN109" s="197"/>
      <c r="WVO109" s="197"/>
      <c r="WVP109" s="197"/>
      <c r="WVQ109" s="197"/>
      <c r="WVR109" s="197"/>
      <c r="WVS109" s="197"/>
      <c r="WVT109" s="197"/>
      <c r="WVU109" s="197"/>
      <c r="WVV109" s="197"/>
      <c r="WVW109" s="197"/>
      <c r="WVX109" s="197"/>
      <c r="WVY109" s="197"/>
      <c r="WVZ109" s="197"/>
      <c r="WWA109" s="197"/>
      <c r="WWB109" s="197"/>
      <c r="WWC109" s="197"/>
      <c r="WWD109" s="197"/>
      <c r="WWE109" s="197"/>
      <c r="WWF109" s="197"/>
      <c r="WWG109" s="197"/>
      <c r="WWH109" s="197"/>
      <c r="WWI109" s="197"/>
      <c r="WWJ109" s="197"/>
      <c r="WWK109" s="197"/>
      <c r="WWL109" s="197"/>
      <c r="WWM109" s="197"/>
      <c r="WWN109" s="197"/>
      <c r="WWO109" s="197"/>
      <c r="WWP109" s="197"/>
      <c r="WWQ109" s="197"/>
      <c r="WWR109" s="197"/>
      <c r="WWS109" s="197"/>
      <c r="WWT109" s="197"/>
      <c r="WWU109" s="197"/>
      <c r="WWV109" s="197"/>
      <c r="WWW109" s="197"/>
      <c r="WWX109" s="197"/>
      <c r="WWY109" s="197"/>
      <c r="WWZ109" s="197"/>
      <c r="WXA109" s="197"/>
      <c r="WXB109" s="197"/>
      <c r="WXC109" s="197"/>
      <c r="WXD109" s="197"/>
      <c r="WXE109" s="197"/>
      <c r="WXF109" s="197"/>
      <c r="WXG109" s="197"/>
      <c r="WXH109" s="197"/>
      <c r="WXI109" s="197"/>
      <c r="WXJ109" s="197"/>
      <c r="WXK109" s="197"/>
      <c r="WXL109" s="197"/>
      <c r="WXM109" s="197"/>
      <c r="WXN109" s="197"/>
      <c r="WXO109" s="197"/>
      <c r="WXP109" s="197"/>
      <c r="WXQ109" s="197"/>
      <c r="WXR109" s="197"/>
      <c r="WXS109" s="197"/>
      <c r="WXT109" s="197"/>
      <c r="WXU109" s="197"/>
      <c r="WXV109" s="197"/>
      <c r="WXW109" s="197"/>
      <c r="WXX109" s="197"/>
      <c r="WXY109" s="197"/>
      <c r="WXZ109" s="197"/>
      <c r="WYA109" s="197"/>
      <c r="WYB109" s="197"/>
      <c r="WYC109" s="197"/>
      <c r="WYD109" s="197"/>
      <c r="WYE109" s="197"/>
      <c r="WYF109" s="197"/>
      <c r="WYG109" s="197"/>
      <c r="WYH109" s="197"/>
      <c r="WYI109" s="197"/>
      <c r="WYJ109" s="197"/>
      <c r="WYK109" s="197"/>
      <c r="WYL109" s="197"/>
      <c r="WYM109" s="197"/>
      <c r="WYN109" s="197"/>
      <c r="WYO109" s="197"/>
      <c r="WYP109" s="197"/>
      <c r="WYQ109" s="197"/>
      <c r="WYR109" s="197"/>
      <c r="WYS109" s="197"/>
      <c r="WYT109" s="197"/>
      <c r="WYU109" s="197"/>
      <c r="WYV109" s="197"/>
      <c r="WYW109" s="197"/>
      <c r="WYX109" s="197"/>
      <c r="WYY109" s="197"/>
      <c r="WYZ109" s="197"/>
      <c r="WZA109" s="197"/>
      <c r="WZB109" s="197"/>
      <c r="WZC109" s="197"/>
      <c r="WZD109" s="197"/>
      <c r="WZE109" s="197"/>
      <c r="WZF109" s="197"/>
      <c r="WZG109" s="197"/>
      <c r="WZH109" s="197"/>
      <c r="WZI109" s="197"/>
      <c r="WZJ109" s="197"/>
      <c r="WZK109" s="197"/>
      <c r="WZL109" s="197"/>
      <c r="WZM109" s="197"/>
      <c r="WZN109" s="197"/>
      <c r="WZO109" s="197"/>
      <c r="WZP109" s="197"/>
      <c r="WZQ109" s="197"/>
      <c r="WZR109" s="197"/>
      <c r="WZS109" s="197"/>
      <c r="WZT109" s="197"/>
      <c r="WZU109" s="197"/>
      <c r="WZV109" s="197"/>
      <c r="WZW109" s="197"/>
      <c r="WZX109" s="197"/>
      <c r="WZY109" s="197"/>
      <c r="WZZ109" s="197"/>
      <c r="XAA109" s="197"/>
      <c r="XAB109" s="197"/>
      <c r="XAC109" s="197"/>
      <c r="XAD109" s="197"/>
      <c r="XAE109" s="197"/>
      <c r="XAF109" s="197"/>
      <c r="XAG109" s="197"/>
      <c r="XAH109" s="197"/>
      <c r="XAI109" s="197"/>
      <c r="XAJ109" s="197"/>
      <c r="XAK109" s="197"/>
      <c r="XAL109" s="197"/>
      <c r="XAM109" s="197"/>
      <c r="XAN109" s="197"/>
      <c r="XAO109" s="197"/>
      <c r="XAP109" s="197"/>
      <c r="XAQ109" s="197"/>
      <c r="XAR109" s="197"/>
      <c r="XAS109" s="197"/>
      <c r="XAT109" s="197"/>
      <c r="XAU109" s="197"/>
      <c r="XAV109" s="197"/>
      <c r="XAW109" s="197"/>
      <c r="XAX109" s="197"/>
      <c r="XAY109" s="197"/>
      <c r="XAZ109" s="197"/>
      <c r="XBA109" s="197"/>
      <c r="XBB109" s="197"/>
      <c r="XBC109" s="197"/>
      <c r="XBD109" s="197"/>
      <c r="XBE109" s="197"/>
      <c r="XBF109" s="197"/>
      <c r="XBG109" s="197"/>
      <c r="XBH109" s="197"/>
      <c r="XBI109" s="197"/>
      <c r="XBJ109" s="197"/>
      <c r="XBK109" s="197"/>
      <c r="XBL109" s="197"/>
      <c r="XBM109" s="197"/>
      <c r="XBN109" s="197"/>
      <c r="XBO109" s="197"/>
      <c r="XBP109" s="197"/>
      <c r="XBQ109" s="197"/>
      <c r="XBR109" s="197"/>
      <c r="XBS109" s="197"/>
      <c r="XBT109" s="197"/>
      <c r="XBU109" s="197"/>
      <c r="XBV109" s="197"/>
      <c r="XBW109" s="197"/>
      <c r="XBX109" s="197"/>
      <c r="XBY109" s="197"/>
      <c r="XBZ109" s="197"/>
      <c r="XCA109" s="197"/>
      <c r="XCB109" s="197"/>
      <c r="XCC109" s="197"/>
      <c r="XCD109" s="197"/>
      <c r="XCE109" s="197"/>
      <c r="XCF109" s="197"/>
      <c r="XCG109" s="197"/>
      <c r="XCH109" s="197"/>
      <c r="XCI109" s="197"/>
      <c r="XCJ109" s="197"/>
      <c r="XCK109" s="197"/>
      <c r="XCL109" s="197"/>
      <c r="XCM109" s="197"/>
      <c r="XCN109" s="197"/>
      <c r="XCO109" s="197"/>
      <c r="XCP109" s="197"/>
      <c r="XCQ109" s="197"/>
      <c r="XCR109" s="197"/>
      <c r="XCS109" s="197"/>
      <c r="XCT109" s="197"/>
      <c r="XCU109" s="197"/>
      <c r="XCV109" s="197"/>
      <c r="XCW109" s="197"/>
      <c r="XCX109" s="197"/>
      <c r="XCY109" s="197"/>
      <c r="XCZ109" s="197"/>
      <c r="XDA109" s="197"/>
      <c r="XDB109" s="197"/>
      <c r="XDC109" s="197"/>
      <c r="XDD109" s="197"/>
      <c r="XDE109" s="197"/>
      <c r="XDF109" s="197"/>
      <c r="XDG109" s="197"/>
      <c r="XDH109" s="197"/>
      <c r="XDI109" s="197"/>
      <c r="XDJ109" s="197"/>
      <c r="XDK109" s="197"/>
      <c r="XDL109" s="197"/>
      <c r="XDM109" s="197"/>
      <c r="XDN109" s="197"/>
      <c r="XDO109" s="197"/>
      <c r="XDP109" s="197"/>
      <c r="XDQ109" s="197"/>
      <c r="XDR109" s="197"/>
      <c r="XDS109" s="197"/>
      <c r="XDT109" s="197"/>
      <c r="XDU109" s="197"/>
      <c r="XDV109" s="197"/>
      <c r="XDW109" s="197"/>
      <c r="XDX109" s="197"/>
      <c r="XDY109" s="197"/>
      <c r="XDZ109" s="197"/>
      <c r="XEA109" s="197"/>
      <c r="XEB109" s="197"/>
      <c r="XEC109" s="197"/>
      <c r="XED109" s="197"/>
      <c r="XEE109" s="197"/>
      <c r="XEF109" s="197"/>
      <c r="XEG109" s="197"/>
      <c r="XEH109" s="197"/>
      <c r="XEI109" s="197"/>
      <c r="XEJ109" s="197"/>
      <c r="XEK109" s="197"/>
      <c r="XEL109" s="197"/>
      <c r="XEM109" s="197"/>
      <c r="XEN109" s="197"/>
      <c r="XEO109" s="197"/>
      <c r="XEP109" s="197"/>
      <c r="XEQ109" s="197"/>
      <c r="XER109" s="197"/>
      <c r="XES109" s="197"/>
      <c r="XET109" s="197"/>
      <c r="XEU109" s="197"/>
      <c r="XEV109" s="197"/>
      <c r="XEW109" s="197"/>
      <c r="XEX109" s="197"/>
      <c r="XEY109" s="197"/>
      <c r="XEZ109" s="197"/>
      <c r="XFA109" s="197"/>
      <c r="XFB109" s="197"/>
      <c r="XFC109" s="197"/>
    </row>
    <row r="110" spans="1:16383" s="61" customFormat="1" ht="84.75" customHeight="1">
      <c r="A110" s="15" t="s">
        <v>243</v>
      </c>
      <c r="B110" s="31" t="s">
        <v>457</v>
      </c>
      <c r="C110" s="14" t="s">
        <v>75</v>
      </c>
      <c r="D110" s="14" t="s">
        <v>478</v>
      </c>
      <c r="E110" s="24" t="s">
        <v>81</v>
      </c>
      <c r="F110" s="24">
        <v>1</v>
      </c>
      <c r="G110" s="24" t="s">
        <v>263</v>
      </c>
      <c r="H110" s="24" t="s">
        <v>264</v>
      </c>
      <c r="I110" s="24" t="s">
        <v>265</v>
      </c>
      <c r="J110" s="24">
        <v>1</v>
      </c>
      <c r="K110" s="24"/>
      <c r="L110" s="59" t="s">
        <v>269</v>
      </c>
      <c r="M110" s="18" t="s">
        <v>338</v>
      </c>
      <c r="N110" s="24" t="s">
        <v>230</v>
      </c>
      <c r="O110" s="29">
        <v>276.39999999999998</v>
      </c>
      <c r="P110" s="63"/>
      <c r="Q110" s="29">
        <v>276.39999999999998</v>
      </c>
      <c r="R110" s="29">
        <f t="shared" si="40"/>
        <v>326.15199999999993</v>
      </c>
      <c r="S110" s="18" t="s">
        <v>90</v>
      </c>
      <c r="T110" s="18" t="s">
        <v>75</v>
      </c>
      <c r="U110" s="64" t="s">
        <v>92</v>
      </c>
      <c r="V110" s="22">
        <v>43358</v>
      </c>
      <c r="W110" s="22">
        <f t="shared" ref="W110:W117" si="41">V110+45</f>
        <v>43403</v>
      </c>
      <c r="X110" s="65"/>
      <c r="Y110" s="65"/>
      <c r="Z110" s="65"/>
      <c r="AA110" s="65"/>
      <c r="AB110" s="24" t="s">
        <v>266</v>
      </c>
      <c r="AC110" s="18" t="s">
        <v>267</v>
      </c>
      <c r="AD110" s="24">
        <v>796</v>
      </c>
      <c r="AE110" s="14" t="s">
        <v>93</v>
      </c>
      <c r="AF110" s="24">
        <v>700</v>
      </c>
      <c r="AG110" s="24">
        <v>93000000000</v>
      </c>
      <c r="AH110" s="24" t="s">
        <v>87</v>
      </c>
      <c r="AI110" s="22">
        <f t="shared" ref="AI110:AI120" si="42">W110+20</f>
        <v>43423</v>
      </c>
      <c r="AJ110" s="22">
        <f>AI110</f>
        <v>43423</v>
      </c>
      <c r="AK110" s="22">
        <f t="shared" si="39"/>
        <v>43453</v>
      </c>
      <c r="AL110" s="14">
        <v>2018</v>
      </c>
      <c r="AM110" s="65"/>
      <c r="AN110" s="65"/>
      <c r="AO110" s="65"/>
      <c r="AP110" s="65"/>
      <c r="AQ110" s="65"/>
      <c r="AR110" s="65"/>
      <c r="AS110" s="65"/>
      <c r="AT110" s="65"/>
      <c r="AU110" s="65"/>
      <c r="AV110" s="14" t="s">
        <v>269</v>
      </c>
      <c r="AW110" s="65"/>
      <c r="AX110" s="34"/>
      <c r="AY110" s="28">
        <v>101</v>
      </c>
    </row>
    <row r="111" spans="1:16383" s="13" customFormat="1" ht="69">
      <c r="A111" s="33" t="s">
        <v>330</v>
      </c>
      <c r="B111" s="31" t="s">
        <v>458</v>
      </c>
      <c r="C111" s="41" t="s">
        <v>75</v>
      </c>
      <c r="D111" s="41" t="s">
        <v>275</v>
      </c>
      <c r="E111" s="14" t="s">
        <v>81</v>
      </c>
      <c r="F111" s="33">
        <v>1</v>
      </c>
      <c r="G111" s="14" t="s">
        <v>337</v>
      </c>
      <c r="H111" s="37">
        <v>27.2</v>
      </c>
      <c r="I111" s="36">
        <v>27.2</v>
      </c>
      <c r="J111" s="33">
        <v>1</v>
      </c>
      <c r="K111" s="34"/>
      <c r="L111" s="59" t="s">
        <v>269</v>
      </c>
      <c r="M111" s="14" t="s">
        <v>338</v>
      </c>
      <c r="N111" s="32" t="s">
        <v>273</v>
      </c>
      <c r="O111" s="37">
        <v>189.53399999999999</v>
      </c>
      <c r="P111" s="38"/>
      <c r="Q111" s="19">
        <v>189.53399999999999</v>
      </c>
      <c r="R111" s="29">
        <f t="shared" si="40"/>
        <v>223.65011999999999</v>
      </c>
      <c r="S111" s="33" t="s">
        <v>90</v>
      </c>
      <c r="T111" s="32" t="s">
        <v>75</v>
      </c>
      <c r="U111" s="32" t="s">
        <v>92</v>
      </c>
      <c r="V111" s="39">
        <v>43358</v>
      </c>
      <c r="W111" s="39">
        <f t="shared" si="41"/>
        <v>43403</v>
      </c>
      <c r="X111" s="34"/>
      <c r="Y111" s="34"/>
      <c r="Z111" s="34"/>
      <c r="AA111" s="34"/>
      <c r="AB111" s="14" t="s">
        <v>337</v>
      </c>
      <c r="AC111" s="34"/>
      <c r="AD111" s="33">
        <v>796</v>
      </c>
      <c r="AE111" s="14" t="s">
        <v>93</v>
      </c>
      <c r="AF111" s="33">
        <v>40</v>
      </c>
      <c r="AG111" s="33">
        <v>93000000000</v>
      </c>
      <c r="AH111" s="32" t="s">
        <v>87</v>
      </c>
      <c r="AI111" s="39">
        <f t="shared" si="42"/>
        <v>43423</v>
      </c>
      <c r="AJ111" s="39">
        <v>43452</v>
      </c>
      <c r="AK111" s="39">
        <f t="shared" si="39"/>
        <v>43482</v>
      </c>
      <c r="AL111" s="40" t="s">
        <v>336</v>
      </c>
      <c r="AM111" s="34"/>
      <c r="AN111" s="40"/>
      <c r="AO111" s="34"/>
      <c r="AP111" s="34"/>
      <c r="AQ111" s="34"/>
      <c r="AR111" s="34"/>
      <c r="AS111" s="32" t="s">
        <v>271</v>
      </c>
      <c r="AT111" s="32" t="s">
        <v>271</v>
      </c>
      <c r="AU111" s="32" t="s">
        <v>271</v>
      </c>
      <c r="AV111" s="32" t="s">
        <v>269</v>
      </c>
      <c r="AW111" s="34"/>
      <c r="AX111" s="34"/>
      <c r="AY111" s="28">
        <v>102</v>
      </c>
    </row>
    <row r="112" spans="1:16383" s="13" customFormat="1" ht="41.4">
      <c r="A112" s="62" t="s">
        <v>330</v>
      </c>
      <c r="B112" s="31" t="s">
        <v>459</v>
      </c>
      <c r="C112" s="41" t="s">
        <v>75</v>
      </c>
      <c r="D112" s="41" t="s">
        <v>275</v>
      </c>
      <c r="E112" s="14" t="s">
        <v>81</v>
      </c>
      <c r="F112" s="24">
        <v>1</v>
      </c>
      <c r="G112" s="14" t="s">
        <v>335</v>
      </c>
      <c r="H112" s="36">
        <v>22.11</v>
      </c>
      <c r="I112" s="36">
        <v>22.11</v>
      </c>
      <c r="J112" s="33">
        <v>2</v>
      </c>
      <c r="K112" s="34"/>
      <c r="L112" s="59" t="s">
        <v>269</v>
      </c>
      <c r="M112" s="14" t="s">
        <v>274</v>
      </c>
      <c r="N112" s="32" t="s">
        <v>273</v>
      </c>
      <c r="O112" s="37">
        <v>1203.7149999999999</v>
      </c>
      <c r="P112" s="38"/>
      <c r="Q112" s="19">
        <v>1203.7149999999999</v>
      </c>
      <c r="R112" s="29">
        <f t="shared" si="40"/>
        <v>1420.3836999999999</v>
      </c>
      <c r="S112" s="33" t="s">
        <v>90</v>
      </c>
      <c r="T112" s="32" t="s">
        <v>75</v>
      </c>
      <c r="U112" s="32" t="s">
        <v>92</v>
      </c>
      <c r="V112" s="39">
        <v>43359</v>
      </c>
      <c r="W112" s="39">
        <f t="shared" si="41"/>
        <v>43404</v>
      </c>
      <c r="X112" s="34"/>
      <c r="Y112" s="34"/>
      <c r="Z112" s="34"/>
      <c r="AA112" s="34"/>
      <c r="AB112" s="14" t="s">
        <v>335</v>
      </c>
      <c r="AC112" s="34"/>
      <c r="AD112" s="33">
        <v>796</v>
      </c>
      <c r="AE112" s="14" t="s">
        <v>93</v>
      </c>
      <c r="AF112" s="33">
        <v>121</v>
      </c>
      <c r="AG112" s="33">
        <v>93000000000</v>
      </c>
      <c r="AH112" s="32" t="s">
        <v>87</v>
      </c>
      <c r="AI112" s="39">
        <f t="shared" si="42"/>
        <v>43424</v>
      </c>
      <c r="AJ112" s="39">
        <v>43452</v>
      </c>
      <c r="AK112" s="39">
        <f t="shared" si="39"/>
        <v>43482</v>
      </c>
      <c r="AL112" s="40">
        <v>2019</v>
      </c>
      <c r="AM112" s="34"/>
      <c r="AN112" s="40"/>
      <c r="AO112" s="34"/>
      <c r="AP112" s="34"/>
      <c r="AQ112" s="34"/>
      <c r="AR112" s="34"/>
      <c r="AS112" s="32" t="s">
        <v>271</v>
      </c>
      <c r="AT112" s="32" t="s">
        <v>271</v>
      </c>
      <c r="AU112" s="32" t="s">
        <v>271</v>
      </c>
      <c r="AV112" s="32" t="s">
        <v>269</v>
      </c>
      <c r="AW112" s="34"/>
      <c r="AX112" s="34"/>
      <c r="AY112" s="28">
        <v>103</v>
      </c>
    </row>
    <row r="113" spans="1:51" s="53" customFormat="1" ht="44.4" customHeight="1">
      <c r="A113" s="54" t="s">
        <v>330</v>
      </c>
      <c r="B113" s="31" t="s">
        <v>460</v>
      </c>
      <c r="C113" s="43" t="s">
        <v>75</v>
      </c>
      <c r="D113" s="43" t="s">
        <v>275</v>
      </c>
      <c r="E113" s="44" t="s">
        <v>81</v>
      </c>
      <c r="F113" s="33">
        <v>1</v>
      </c>
      <c r="G113" s="44" t="s">
        <v>334</v>
      </c>
      <c r="H113" s="48">
        <v>27.11</v>
      </c>
      <c r="I113" s="45">
        <v>27.11</v>
      </c>
      <c r="J113" s="42">
        <v>1</v>
      </c>
      <c r="K113" s="46"/>
      <c r="L113" s="59" t="s">
        <v>269</v>
      </c>
      <c r="M113" s="44" t="s">
        <v>274</v>
      </c>
      <c r="N113" s="47" t="s">
        <v>273</v>
      </c>
      <c r="O113" s="48">
        <f t="shared" ref="O113:O114" si="43">Q113</f>
        <v>89.456999999999994</v>
      </c>
      <c r="P113" s="49"/>
      <c r="Q113" s="50">
        <v>89.456999999999994</v>
      </c>
      <c r="R113" s="29">
        <f t="shared" si="40"/>
        <v>105.55925999999998</v>
      </c>
      <c r="S113" s="42" t="s">
        <v>90</v>
      </c>
      <c r="T113" s="47" t="s">
        <v>75</v>
      </c>
      <c r="U113" s="47" t="s">
        <v>92</v>
      </c>
      <c r="V113" s="51">
        <v>43353</v>
      </c>
      <c r="W113" s="51">
        <f t="shared" si="41"/>
        <v>43398</v>
      </c>
      <c r="X113" s="46"/>
      <c r="Y113" s="46"/>
      <c r="Z113" s="46"/>
      <c r="AA113" s="46"/>
      <c r="AB113" s="44" t="s">
        <v>334</v>
      </c>
      <c r="AC113" s="46"/>
      <c r="AD113" s="42">
        <v>796</v>
      </c>
      <c r="AE113" s="14" t="s">
        <v>93</v>
      </c>
      <c r="AF113" s="42">
        <v>3</v>
      </c>
      <c r="AG113" s="42">
        <v>93000000000</v>
      </c>
      <c r="AH113" s="47" t="s">
        <v>87</v>
      </c>
      <c r="AI113" s="51">
        <f t="shared" si="42"/>
        <v>43418</v>
      </c>
      <c r="AJ113" s="51">
        <v>43452</v>
      </c>
      <c r="AK113" s="51">
        <v>43482</v>
      </c>
      <c r="AL113" s="52">
        <v>2019</v>
      </c>
      <c r="AM113" s="46"/>
      <c r="AN113" s="52"/>
      <c r="AO113" s="46"/>
      <c r="AP113" s="46"/>
      <c r="AQ113" s="46"/>
      <c r="AR113" s="46"/>
      <c r="AS113" s="47" t="s">
        <v>271</v>
      </c>
      <c r="AT113" s="47" t="s">
        <v>271</v>
      </c>
      <c r="AU113" s="47" t="s">
        <v>271</v>
      </c>
      <c r="AV113" s="47" t="s">
        <v>269</v>
      </c>
      <c r="AW113" s="46"/>
      <c r="AX113" s="84"/>
      <c r="AY113" s="28">
        <v>104</v>
      </c>
    </row>
    <row r="114" spans="1:51" s="53" customFormat="1" ht="49.2" customHeight="1">
      <c r="A114" s="54" t="s">
        <v>330</v>
      </c>
      <c r="B114" s="31" t="s">
        <v>461</v>
      </c>
      <c r="C114" s="43" t="s">
        <v>75</v>
      </c>
      <c r="D114" s="43" t="s">
        <v>275</v>
      </c>
      <c r="E114" s="44" t="s">
        <v>81</v>
      </c>
      <c r="F114" s="24">
        <v>1</v>
      </c>
      <c r="G114" s="44" t="s">
        <v>333</v>
      </c>
      <c r="H114" s="69">
        <v>28.24</v>
      </c>
      <c r="I114" s="42">
        <v>28.24</v>
      </c>
      <c r="J114" s="42">
        <v>2</v>
      </c>
      <c r="K114" s="46"/>
      <c r="L114" s="59" t="s">
        <v>269</v>
      </c>
      <c r="M114" s="44" t="s">
        <v>274</v>
      </c>
      <c r="N114" s="47" t="s">
        <v>273</v>
      </c>
      <c r="O114" s="48">
        <f t="shared" si="43"/>
        <v>137.30799999999999</v>
      </c>
      <c r="P114" s="49"/>
      <c r="Q114" s="50">
        <v>137.30799999999999</v>
      </c>
      <c r="R114" s="29">
        <f t="shared" si="40"/>
        <v>162.02343999999999</v>
      </c>
      <c r="S114" s="42" t="s">
        <v>90</v>
      </c>
      <c r="T114" s="47" t="s">
        <v>75</v>
      </c>
      <c r="U114" s="47" t="s">
        <v>92</v>
      </c>
      <c r="V114" s="51">
        <v>43353</v>
      </c>
      <c r="W114" s="51">
        <f t="shared" si="41"/>
        <v>43398</v>
      </c>
      <c r="X114" s="46"/>
      <c r="Y114" s="46"/>
      <c r="Z114" s="46"/>
      <c r="AA114" s="46"/>
      <c r="AB114" s="44" t="s">
        <v>333</v>
      </c>
      <c r="AC114" s="46"/>
      <c r="AD114" s="42">
        <v>796</v>
      </c>
      <c r="AE114" s="14" t="s">
        <v>93</v>
      </c>
      <c r="AF114" s="42">
        <v>17</v>
      </c>
      <c r="AG114" s="42">
        <v>93000000000</v>
      </c>
      <c r="AH114" s="47" t="s">
        <v>87</v>
      </c>
      <c r="AI114" s="51">
        <f t="shared" si="42"/>
        <v>43418</v>
      </c>
      <c r="AJ114" s="51">
        <v>43452</v>
      </c>
      <c r="AK114" s="51">
        <v>43482</v>
      </c>
      <c r="AL114" s="52">
        <v>2019</v>
      </c>
      <c r="AM114" s="46"/>
      <c r="AN114" s="52"/>
      <c r="AO114" s="46"/>
      <c r="AP114" s="46"/>
      <c r="AQ114" s="46"/>
      <c r="AR114" s="46"/>
      <c r="AS114" s="47" t="s">
        <v>271</v>
      </c>
      <c r="AT114" s="47" t="s">
        <v>271</v>
      </c>
      <c r="AU114" s="47" t="s">
        <v>271</v>
      </c>
      <c r="AV114" s="47" t="s">
        <v>269</v>
      </c>
      <c r="AW114" s="46"/>
      <c r="AX114" s="84"/>
      <c r="AY114" s="28">
        <v>105</v>
      </c>
    </row>
    <row r="115" spans="1:51" s="13" customFormat="1" ht="41.4">
      <c r="A115" s="33" t="s">
        <v>330</v>
      </c>
      <c r="B115" s="31" t="s">
        <v>462</v>
      </c>
      <c r="C115" s="41" t="s">
        <v>75</v>
      </c>
      <c r="D115" s="41" t="s">
        <v>275</v>
      </c>
      <c r="E115" s="14" t="s">
        <v>81</v>
      </c>
      <c r="F115" s="33">
        <v>1</v>
      </c>
      <c r="G115" s="14" t="s">
        <v>331</v>
      </c>
      <c r="H115" s="36">
        <v>27.32</v>
      </c>
      <c r="I115" s="36">
        <v>27.32</v>
      </c>
      <c r="J115" s="33">
        <v>1</v>
      </c>
      <c r="K115" s="34"/>
      <c r="L115" s="59" t="s">
        <v>269</v>
      </c>
      <c r="M115" s="14" t="s">
        <v>274</v>
      </c>
      <c r="N115" s="32" t="s">
        <v>273</v>
      </c>
      <c r="O115" s="37">
        <v>112.02</v>
      </c>
      <c r="P115" s="38"/>
      <c r="Q115" s="19">
        <v>112.02</v>
      </c>
      <c r="R115" s="29">
        <f t="shared" si="40"/>
        <v>132.18359999999998</v>
      </c>
      <c r="S115" s="33" t="s">
        <v>90</v>
      </c>
      <c r="T115" s="32" t="s">
        <v>75</v>
      </c>
      <c r="U115" s="32" t="s">
        <v>92</v>
      </c>
      <c r="V115" s="39">
        <v>43353</v>
      </c>
      <c r="W115" s="39">
        <f t="shared" si="41"/>
        <v>43398</v>
      </c>
      <c r="X115" s="34"/>
      <c r="Y115" s="34"/>
      <c r="Z115" s="34"/>
      <c r="AA115" s="34"/>
      <c r="AB115" s="14" t="s">
        <v>331</v>
      </c>
      <c r="AC115" s="34"/>
      <c r="AD115" s="33">
        <v>796</v>
      </c>
      <c r="AE115" s="33" t="s">
        <v>96</v>
      </c>
      <c r="AF115" s="33">
        <v>1500</v>
      </c>
      <c r="AG115" s="33">
        <v>93000000000</v>
      </c>
      <c r="AH115" s="32" t="s">
        <v>87</v>
      </c>
      <c r="AI115" s="39">
        <f t="shared" si="42"/>
        <v>43418</v>
      </c>
      <c r="AJ115" s="39">
        <v>43452</v>
      </c>
      <c r="AK115" s="39">
        <f>AJ115+30</f>
        <v>43482</v>
      </c>
      <c r="AL115" s="40">
        <v>2019</v>
      </c>
      <c r="AM115" s="34"/>
      <c r="AN115" s="40"/>
      <c r="AO115" s="34"/>
      <c r="AP115" s="34"/>
      <c r="AQ115" s="34"/>
      <c r="AR115" s="34"/>
      <c r="AS115" s="32" t="s">
        <v>271</v>
      </c>
      <c r="AT115" s="32" t="s">
        <v>271</v>
      </c>
      <c r="AU115" s="32" t="s">
        <v>271</v>
      </c>
      <c r="AV115" s="32" t="s">
        <v>269</v>
      </c>
      <c r="AW115" s="34"/>
      <c r="AX115" s="34"/>
      <c r="AY115" s="28">
        <v>106</v>
      </c>
    </row>
    <row r="116" spans="1:51" s="53" customFormat="1" ht="37.200000000000003" customHeight="1">
      <c r="A116" s="42" t="s">
        <v>330</v>
      </c>
      <c r="B116" s="31" t="s">
        <v>463</v>
      </c>
      <c r="C116" s="43" t="s">
        <v>75</v>
      </c>
      <c r="D116" s="43" t="s">
        <v>275</v>
      </c>
      <c r="E116" s="44" t="s">
        <v>81</v>
      </c>
      <c r="F116" s="24">
        <v>1</v>
      </c>
      <c r="G116" s="44" t="s">
        <v>532</v>
      </c>
      <c r="H116" s="45">
        <v>27.4</v>
      </c>
      <c r="I116" s="45" t="s">
        <v>533</v>
      </c>
      <c r="J116" s="42">
        <v>2</v>
      </c>
      <c r="K116" s="46"/>
      <c r="L116" s="59" t="s">
        <v>269</v>
      </c>
      <c r="M116" s="44" t="s">
        <v>274</v>
      </c>
      <c r="N116" s="47" t="s">
        <v>273</v>
      </c>
      <c r="O116" s="48">
        <f>Q116</f>
        <v>135.86000000000001</v>
      </c>
      <c r="P116" s="49"/>
      <c r="Q116" s="50">
        <v>135.86000000000001</v>
      </c>
      <c r="R116" s="29">
        <f t="shared" si="40"/>
        <v>160.31480000000002</v>
      </c>
      <c r="S116" s="42" t="s">
        <v>90</v>
      </c>
      <c r="T116" s="47" t="s">
        <v>75</v>
      </c>
      <c r="U116" s="47" t="s">
        <v>92</v>
      </c>
      <c r="V116" s="51">
        <v>43353</v>
      </c>
      <c r="W116" s="51">
        <f t="shared" si="41"/>
        <v>43398</v>
      </c>
      <c r="X116" s="46"/>
      <c r="Y116" s="46"/>
      <c r="Z116" s="46"/>
      <c r="AA116" s="46"/>
      <c r="AB116" s="44" t="s">
        <v>532</v>
      </c>
      <c r="AC116" s="46"/>
      <c r="AD116" s="42">
        <v>796</v>
      </c>
      <c r="AE116" s="14" t="s">
        <v>93</v>
      </c>
      <c r="AF116" s="42">
        <v>1251</v>
      </c>
      <c r="AG116" s="42">
        <v>93000000000</v>
      </c>
      <c r="AH116" s="47" t="s">
        <v>87</v>
      </c>
      <c r="AI116" s="51">
        <f t="shared" si="42"/>
        <v>43418</v>
      </c>
      <c r="AJ116" s="51">
        <v>43452</v>
      </c>
      <c r="AK116" s="51">
        <v>43482</v>
      </c>
      <c r="AL116" s="52">
        <v>2019</v>
      </c>
      <c r="AM116" s="46"/>
      <c r="AN116" s="52"/>
      <c r="AO116" s="46"/>
      <c r="AP116" s="46"/>
      <c r="AQ116" s="46"/>
      <c r="AR116" s="46"/>
      <c r="AS116" s="47" t="s">
        <v>271</v>
      </c>
      <c r="AT116" s="47" t="s">
        <v>271</v>
      </c>
      <c r="AU116" s="47" t="s">
        <v>271</v>
      </c>
      <c r="AV116" s="47" t="s">
        <v>269</v>
      </c>
      <c r="AW116" s="46"/>
      <c r="AX116" s="84"/>
      <c r="AY116" s="28">
        <v>107</v>
      </c>
    </row>
    <row r="117" spans="1:51" s="53" customFormat="1" ht="35.4" customHeight="1">
      <c r="A117" s="42" t="s">
        <v>330</v>
      </c>
      <c r="B117" s="31" t="s">
        <v>464</v>
      </c>
      <c r="C117" s="43" t="s">
        <v>75</v>
      </c>
      <c r="D117" s="43" t="s">
        <v>275</v>
      </c>
      <c r="E117" s="44" t="s">
        <v>81</v>
      </c>
      <c r="F117" s="33">
        <v>1</v>
      </c>
      <c r="G117" s="44" t="s">
        <v>329</v>
      </c>
      <c r="H117" s="45">
        <v>46.71</v>
      </c>
      <c r="I117" s="45" t="s">
        <v>188</v>
      </c>
      <c r="J117" s="42">
        <v>1</v>
      </c>
      <c r="K117" s="46"/>
      <c r="L117" s="59" t="s">
        <v>269</v>
      </c>
      <c r="M117" s="44" t="s">
        <v>274</v>
      </c>
      <c r="N117" s="47" t="s">
        <v>273</v>
      </c>
      <c r="O117" s="48">
        <f>Q117</f>
        <v>1776.8440000000001</v>
      </c>
      <c r="P117" s="49"/>
      <c r="Q117" s="50">
        <v>1776.8440000000001</v>
      </c>
      <c r="R117" s="29">
        <f t="shared" si="40"/>
        <v>2096.6759200000001</v>
      </c>
      <c r="S117" s="42" t="s">
        <v>90</v>
      </c>
      <c r="T117" s="47" t="s">
        <v>75</v>
      </c>
      <c r="U117" s="47" t="s">
        <v>92</v>
      </c>
      <c r="V117" s="51">
        <v>43353</v>
      </c>
      <c r="W117" s="51">
        <f t="shared" si="41"/>
        <v>43398</v>
      </c>
      <c r="X117" s="46"/>
      <c r="Y117" s="46"/>
      <c r="Z117" s="46"/>
      <c r="AA117" s="46"/>
      <c r="AB117" s="44" t="s">
        <v>329</v>
      </c>
      <c r="AC117" s="46"/>
      <c r="AD117" s="42">
        <v>796</v>
      </c>
      <c r="AE117" s="42" t="s">
        <v>94</v>
      </c>
      <c r="AF117" s="42">
        <v>6288.28</v>
      </c>
      <c r="AG117" s="42">
        <v>93000000000</v>
      </c>
      <c r="AH117" s="47" t="s">
        <v>87</v>
      </c>
      <c r="AI117" s="51">
        <f t="shared" si="42"/>
        <v>43418</v>
      </c>
      <c r="AJ117" s="51">
        <v>43452</v>
      </c>
      <c r="AK117" s="51">
        <v>43482</v>
      </c>
      <c r="AL117" s="52">
        <v>2019</v>
      </c>
      <c r="AM117" s="46"/>
      <c r="AN117" s="52"/>
      <c r="AO117" s="46"/>
      <c r="AP117" s="46"/>
      <c r="AQ117" s="46"/>
      <c r="AR117" s="46"/>
      <c r="AS117" s="47" t="s">
        <v>271</v>
      </c>
      <c r="AT117" s="47" t="s">
        <v>271</v>
      </c>
      <c r="AU117" s="47" t="s">
        <v>271</v>
      </c>
      <c r="AV117" s="47" t="s">
        <v>269</v>
      </c>
      <c r="AW117" s="46"/>
      <c r="AX117" s="84"/>
      <c r="AY117" s="28">
        <v>108</v>
      </c>
    </row>
    <row r="118" spans="1:51" s="143" customFormat="1" ht="69">
      <c r="A118" s="200" t="s">
        <v>330</v>
      </c>
      <c r="B118" s="85" t="s">
        <v>465</v>
      </c>
      <c r="C118" s="198" t="s">
        <v>75</v>
      </c>
      <c r="D118" s="91" t="s">
        <v>215</v>
      </c>
      <c r="E118" s="87" t="s">
        <v>81</v>
      </c>
      <c r="F118" s="86">
        <v>1</v>
      </c>
      <c r="G118" s="87" t="s">
        <v>295</v>
      </c>
      <c r="H118" s="87" t="s">
        <v>569</v>
      </c>
      <c r="I118" s="87" t="s">
        <v>569</v>
      </c>
      <c r="J118" s="87">
        <v>1</v>
      </c>
      <c r="K118" s="87"/>
      <c r="L118" s="88" t="s">
        <v>269</v>
      </c>
      <c r="M118" s="86" t="s">
        <v>162</v>
      </c>
      <c r="N118" s="91" t="s">
        <v>82</v>
      </c>
      <c r="O118" s="126">
        <v>455.17899999999997</v>
      </c>
      <c r="P118" s="86"/>
      <c r="Q118" s="126">
        <v>169.49100000000001</v>
      </c>
      <c r="R118" s="126">
        <f t="shared" si="40"/>
        <v>199.99938</v>
      </c>
      <c r="S118" s="86" t="s">
        <v>90</v>
      </c>
      <c r="T118" s="91" t="s">
        <v>75</v>
      </c>
      <c r="U118" s="87" t="s">
        <v>92</v>
      </c>
      <c r="V118" s="99">
        <v>43217</v>
      </c>
      <c r="W118" s="99">
        <f>V118+45</f>
        <v>43262</v>
      </c>
      <c r="X118" s="86"/>
      <c r="Y118" s="86"/>
      <c r="Z118" s="86"/>
      <c r="AA118" s="86"/>
      <c r="AB118" s="91" t="s">
        <v>295</v>
      </c>
      <c r="AC118" s="91" t="s">
        <v>224</v>
      </c>
      <c r="AD118" s="86">
        <v>796</v>
      </c>
      <c r="AE118" s="91" t="s">
        <v>93</v>
      </c>
      <c r="AF118" s="86">
        <v>20</v>
      </c>
      <c r="AG118" s="87">
        <v>93000000000</v>
      </c>
      <c r="AH118" s="201" t="s">
        <v>87</v>
      </c>
      <c r="AI118" s="99">
        <f t="shared" si="42"/>
        <v>43282</v>
      </c>
      <c r="AJ118" s="99">
        <f>AI118</f>
        <v>43282</v>
      </c>
      <c r="AK118" s="99">
        <f>AJ118+30</f>
        <v>43312</v>
      </c>
      <c r="AL118" s="86">
        <v>2018</v>
      </c>
      <c r="AM118" s="86" t="s">
        <v>168</v>
      </c>
      <c r="AN118" s="86"/>
      <c r="AO118" s="86"/>
      <c r="AP118" s="86"/>
      <c r="AQ118" s="86"/>
      <c r="AR118" s="86"/>
      <c r="AS118" s="86"/>
      <c r="AT118" s="86"/>
      <c r="AU118" s="86"/>
      <c r="AV118" s="86" t="s">
        <v>168</v>
      </c>
      <c r="AW118" s="87" t="s">
        <v>707</v>
      </c>
      <c r="AX118" s="199"/>
      <c r="AY118" s="239">
        <v>109</v>
      </c>
    </row>
    <row r="119" spans="1:51" s="143" customFormat="1" ht="41.4">
      <c r="A119" s="200" t="s">
        <v>330</v>
      </c>
      <c r="B119" s="85" t="s">
        <v>466</v>
      </c>
      <c r="C119" s="86" t="s">
        <v>75</v>
      </c>
      <c r="D119" s="91" t="s">
        <v>215</v>
      </c>
      <c r="E119" s="87" t="s">
        <v>81</v>
      </c>
      <c r="F119" s="87">
        <v>1</v>
      </c>
      <c r="G119" s="87" t="s">
        <v>247</v>
      </c>
      <c r="H119" s="87" t="s">
        <v>248</v>
      </c>
      <c r="I119" s="87" t="s">
        <v>248</v>
      </c>
      <c r="J119" s="87">
        <v>2</v>
      </c>
      <c r="K119" s="87"/>
      <c r="L119" s="88" t="s">
        <v>269</v>
      </c>
      <c r="M119" s="86" t="s">
        <v>162</v>
      </c>
      <c r="N119" s="91" t="s">
        <v>82</v>
      </c>
      <c r="O119" s="126">
        <v>370.86</v>
      </c>
      <c r="P119" s="218"/>
      <c r="Q119" s="126">
        <v>370.86</v>
      </c>
      <c r="R119" s="126">
        <f t="shared" si="40"/>
        <v>437.6148</v>
      </c>
      <c r="S119" s="86" t="s">
        <v>90</v>
      </c>
      <c r="T119" s="91" t="s">
        <v>75</v>
      </c>
      <c r="U119" s="87" t="s">
        <v>92</v>
      </c>
      <c r="V119" s="99">
        <v>43251</v>
      </c>
      <c r="W119" s="99">
        <f>V119+45</f>
        <v>43296</v>
      </c>
      <c r="X119" s="86"/>
      <c r="Y119" s="86"/>
      <c r="Z119" s="86"/>
      <c r="AA119" s="86"/>
      <c r="AB119" s="91" t="s">
        <v>247</v>
      </c>
      <c r="AC119" s="91" t="s">
        <v>224</v>
      </c>
      <c r="AD119" s="86">
        <v>796</v>
      </c>
      <c r="AE119" s="91" t="s">
        <v>93</v>
      </c>
      <c r="AF119" s="86">
        <v>3</v>
      </c>
      <c r="AG119" s="87">
        <v>93000000000</v>
      </c>
      <c r="AH119" s="201" t="s">
        <v>87</v>
      </c>
      <c r="AI119" s="99">
        <f t="shared" si="42"/>
        <v>43316</v>
      </c>
      <c r="AJ119" s="99">
        <f>AI119</f>
        <v>43316</v>
      </c>
      <c r="AK119" s="99">
        <f>AJ119+30</f>
        <v>43346</v>
      </c>
      <c r="AL119" s="86">
        <v>2018</v>
      </c>
      <c r="AM119" s="86" t="s">
        <v>168</v>
      </c>
      <c r="AN119" s="86"/>
      <c r="AO119" s="86"/>
      <c r="AP119" s="86"/>
      <c r="AQ119" s="86"/>
      <c r="AR119" s="86"/>
      <c r="AS119" s="86"/>
      <c r="AT119" s="86"/>
      <c r="AU119" s="86"/>
      <c r="AV119" s="86" t="s">
        <v>168</v>
      </c>
      <c r="AW119" s="87" t="s">
        <v>724</v>
      </c>
      <c r="AY119" s="239">
        <v>110</v>
      </c>
    </row>
    <row r="120" spans="1:51" s="61" customFormat="1" ht="82.8">
      <c r="A120" s="81" t="s">
        <v>330</v>
      </c>
      <c r="B120" s="31" t="s">
        <v>467</v>
      </c>
      <c r="C120" s="42" t="s">
        <v>75</v>
      </c>
      <c r="D120" s="44" t="s">
        <v>215</v>
      </c>
      <c r="E120" s="24" t="s">
        <v>81</v>
      </c>
      <c r="F120" s="33">
        <v>1</v>
      </c>
      <c r="G120" s="70" t="s">
        <v>347</v>
      </c>
      <c r="H120" s="70" t="s">
        <v>348</v>
      </c>
      <c r="I120" s="70" t="s">
        <v>248</v>
      </c>
      <c r="J120" s="70">
        <v>1</v>
      </c>
      <c r="K120" s="70"/>
      <c r="L120" s="59" t="s">
        <v>269</v>
      </c>
      <c r="M120" s="42" t="s">
        <v>162</v>
      </c>
      <c r="N120" s="44" t="s">
        <v>82</v>
      </c>
      <c r="O120" s="48">
        <v>934.63900000000001</v>
      </c>
      <c r="P120" s="48"/>
      <c r="Q120" s="50">
        <v>934.63900000000001</v>
      </c>
      <c r="R120" s="29">
        <f t="shared" si="40"/>
        <v>1102.87402</v>
      </c>
      <c r="S120" s="42" t="s">
        <v>90</v>
      </c>
      <c r="T120" s="44" t="s">
        <v>75</v>
      </c>
      <c r="U120" s="70" t="s">
        <v>92</v>
      </c>
      <c r="V120" s="71">
        <v>43355</v>
      </c>
      <c r="W120" s="71">
        <f>V120+45</f>
        <v>43400</v>
      </c>
      <c r="X120" s="42"/>
      <c r="Y120" s="42"/>
      <c r="Z120" s="42"/>
      <c r="AA120" s="42"/>
      <c r="AB120" s="70" t="s">
        <v>347</v>
      </c>
      <c r="AC120" s="44" t="s">
        <v>224</v>
      </c>
      <c r="AD120" s="42">
        <v>796</v>
      </c>
      <c r="AE120" s="14" t="s">
        <v>93</v>
      </c>
      <c r="AF120" s="42">
        <v>22</v>
      </c>
      <c r="AG120" s="70">
        <v>93000000000</v>
      </c>
      <c r="AH120" s="82" t="s">
        <v>87</v>
      </c>
      <c r="AI120" s="71">
        <f t="shared" si="42"/>
        <v>43420</v>
      </c>
      <c r="AJ120" s="71">
        <f>AI120</f>
        <v>43420</v>
      </c>
      <c r="AK120" s="71">
        <f>AJ120+30</f>
        <v>43450</v>
      </c>
      <c r="AL120" s="42">
        <v>2018</v>
      </c>
      <c r="AM120" s="42" t="s">
        <v>168</v>
      </c>
      <c r="AN120" s="42"/>
      <c r="AO120" s="42"/>
      <c r="AP120" s="42"/>
      <c r="AQ120" s="42"/>
      <c r="AR120" s="42"/>
      <c r="AS120" s="42"/>
      <c r="AT120" s="42"/>
      <c r="AU120" s="42"/>
      <c r="AV120" s="42" t="s">
        <v>168</v>
      </c>
      <c r="AW120" s="42"/>
      <c r="AX120" s="34"/>
      <c r="AY120" s="28">
        <v>111</v>
      </c>
    </row>
    <row r="121" spans="1:51" s="91" customFormat="1" ht="96.6">
      <c r="A121" s="122" t="s">
        <v>243</v>
      </c>
      <c r="B121" s="85" t="s">
        <v>551</v>
      </c>
      <c r="C121" s="115" t="s">
        <v>75</v>
      </c>
      <c r="D121" s="115" t="s">
        <v>359</v>
      </c>
      <c r="E121" s="122" t="s">
        <v>81</v>
      </c>
      <c r="F121" s="87">
        <v>1</v>
      </c>
      <c r="G121" s="122" t="s">
        <v>380</v>
      </c>
      <c r="H121" s="122" t="s">
        <v>261</v>
      </c>
      <c r="I121" s="122" t="s">
        <v>262</v>
      </c>
      <c r="J121" s="122" t="s">
        <v>80</v>
      </c>
      <c r="K121" s="122"/>
      <c r="L121" s="88" t="s">
        <v>269</v>
      </c>
      <c r="M121" s="115" t="s">
        <v>274</v>
      </c>
      <c r="N121" s="122" t="s">
        <v>254</v>
      </c>
      <c r="O121" s="126">
        <v>299.56</v>
      </c>
      <c r="P121" s="126"/>
      <c r="Q121" s="126">
        <v>299.56</v>
      </c>
      <c r="R121" s="126">
        <f t="shared" si="40"/>
        <v>353.48079999999999</v>
      </c>
      <c r="S121" s="115" t="s">
        <v>90</v>
      </c>
      <c r="T121" s="115" t="s">
        <v>75</v>
      </c>
      <c r="U121" s="115" t="s">
        <v>92</v>
      </c>
      <c r="V121" s="127">
        <v>43131</v>
      </c>
      <c r="W121" s="127">
        <f>V121+45</f>
        <v>43176</v>
      </c>
      <c r="X121" s="115"/>
      <c r="Y121" s="115"/>
      <c r="Z121" s="115"/>
      <c r="AA121" s="115"/>
      <c r="AB121" s="122" t="s">
        <v>380</v>
      </c>
      <c r="AC121" s="115" t="s">
        <v>371</v>
      </c>
      <c r="AD121" s="115" t="s">
        <v>319</v>
      </c>
      <c r="AE121" s="91" t="s">
        <v>93</v>
      </c>
      <c r="AF121" s="115" t="s">
        <v>80</v>
      </c>
      <c r="AG121" s="115" t="s">
        <v>236</v>
      </c>
      <c r="AH121" s="115" t="s">
        <v>87</v>
      </c>
      <c r="AI121" s="117">
        <v>43190</v>
      </c>
      <c r="AJ121" s="117">
        <f>AI121</f>
        <v>43190</v>
      </c>
      <c r="AK121" s="117">
        <f>AJ121+30</f>
        <v>43220</v>
      </c>
      <c r="AL121" s="115" t="s">
        <v>173</v>
      </c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 t="s">
        <v>168</v>
      </c>
      <c r="AW121" s="87" t="s">
        <v>642</v>
      </c>
      <c r="AX121" s="115" t="s">
        <v>609</v>
      </c>
      <c r="AY121" s="91">
        <v>112</v>
      </c>
    </row>
    <row r="122" spans="1:51" s="91" customFormat="1" ht="69">
      <c r="A122" s="122" t="s">
        <v>243</v>
      </c>
      <c r="B122" s="85" t="s">
        <v>468</v>
      </c>
      <c r="C122" s="16" t="s">
        <v>75</v>
      </c>
      <c r="D122" s="115" t="s">
        <v>359</v>
      </c>
      <c r="E122" s="122" t="s">
        <v>81</v>
      </c>
      <c r="F122" s="86">
        <v>1</v>
      </c>
      <c r="G122" s="122" t="s">
        <v>258</v>
      </c>
      <c r="H122" s="122" t="s">
        <v>570</v>
      </c>
      <c r="I122" s="122" t="s">
        <v>256</v>
      </c>
      <c r="J122" s="122" t="s">
        <v>124</v>
      </c>
      <c r="K122" s="122"/>
      <c r="L122" s="88" t="s">
        <v>269</v>
      </c>
      <c r="M122" s="115" t="s">
        <v>274</v>
      </c>
      <c r="N122" s="122" t="s">
        <v>254</v>
      </c>
      <c r="O122" s="126">
        <v>699.51099999999997</v>
      </c>
      <c r="P122" s="126"/>
      <c r="Q122" s="126">
        <v>699.51099999999997</v>
      </c>
      <c r="R122" s="126">
        <f t="shared" si="40"/>
        <v>825.42297999999994</v>
      </c>
      <c r="S122" s="115" t="s">
        <v>90</v>
      </c>
      <c r="T122" s="115" t="s">
        <v>75</v>
      </c>
      <c r="U122" s="115" t="s">
        <v>92</v>
      </c>
      <c r="V122" s="117">
        <f t="shared" ref="V122" si="44">SUM(W122-45)</f>
        <v>43305</v>
      </c>
      <c r="W122" s="117">
        <f t="shared" ref="W122" si="45">SUM(AI122-20)</f>
        <v>43350</v>
      </c>
      <c r="X122" s="115"/>
      <c r="Y122" s="115"/>
      <c r="Z122" s="115"/>
      <c r="AA122" s="115"/>
      <c r="AB122" s="122" t="s">
        <v>258</v>
      </c>
      <c r="AC122" s="115" t="s">
        <v>371</v>
      </c>
      <c r="AD122" s="115" t="s">
        <v>319</v>
      </c>
      <c r="AE122" s="91" t="s">
        <v>93</v>
      </c>
      <c r="AF122" s="115" t="s">
        <v>80</v>
      </c>
      <c r="AG122" s="115" t="s">
        <v>236</v>
      </c>
      <c r="AH122" s="115" t="s">
        <v>87</v>
      </c>
      <c r="AI122" s="117">
        <f t="shared" ref="AI122" si="46">SUM(AJ122)</f>
        <v>43370</v>
      </c>
      <c r="AJ122" s="117">
        <f t="shared" ref="AJ122" si="47">SUM(AK122-30)</f>
        <v>43370</v>
      </c>
      <c r="AK122" s="117">
        <v>43400</v>
      </c>
      <c r="AL122" s="115" t="s">
        <v>173</v>
      </c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 t="s">
        <v>168</v>
      </c>
      <c r="AW122" s="87" t="s">
        <v>812</v>
      </c>
      <c r="AX122" s="16"/>
      <c r="AY122" s="132">
        <v>113</v>
      </c>
    </row>
    <row r="123" spans="1:51" s="14" customFormat="1" ht="110.4">
      <c r="A123" s="15" t="s">
        <v>243</v>
      </c>
      <c r="B123" s="31" t="s">
        <v>469</v>
      </c>
      <c r="C123" s="16" t="s">
        <v>75</v>
      </c>
      <c r="D123" s="16" t="s">
        <v>359</v>
      </c>
      <c r="E123" s="15" t="s">
        <v>81</v>
      </c>
      <c r="F123" s="24">
        <v>1</v>
      </c>
      <c r="G123" s="15" t="s">
        <v>257</v>
      </c>
      <c r="H123" s="15" t="s">
        <v>570</v>
      </c>
      <c r="I123" s="15" t="s">
        <v>256</v>
      </c>
      <c r="J123" s="15" t="s">
        <v>80</v>
      </c>
      <c r="K123" s="15"/>
      <c r="L123" s="14" t="s">
        <v>269</v>
      </c>
      <c r="M123" s="16" t="s">
        <v>274</v>
      </c>
      <c r="N123" s="15" t="s">
        <v>254</v>
      </c>
      <c r="O123" s="29" t="s">
        <v>379</v>
      </c>
      <c r="P123" s="29"/>
      <c r="Q123" s="29">
        <v>600</v>
      </c>
      <c r="R123" s="29">
        <f t="shared" si="40"/>
        <v>708</v>
      </c>
      <c r="S123" s="16" t="s">
        <v>90</v>
      </c>
      <c r="T123" s="16" t="s">
        <v>75</v>
      </c>
      <c r="U123" s="16" t="s">
        <v>92</v>
      </c>
      <c r="V123" s="25">
        <f t="shared" ref="V123:V129" si="48">SUM(W123-45)</f>
        <v>43247</v>
      </c>
      <c r="W123" s="25">
        <f t="shared" ref="W123:W129" si="49">SUM(AI123-20)</f>
        <v>43292</v>
      </c>
      <c r="X123" s="16"/>
      <c r="Y123" s="16"/>
      <c r="Z123" s="16"/>
      <c r="AA123" s="16"/>
      <c r="AB123" s="15" t="s">
        <v>257</v>
      </c>
      <c r="AC123" s="16" t="s">
        <v>371</v>
      </c>
      <c r="AD123" s="16" t="s">
        <v>319</v>
      </c>
      <c r="AE123" s="14" t="s">
        <v>93</v>
      </c>
      <c r="AF123" s="16" t="s">
        <v>80</v>
      </c>
      <c r="AG123" s="16" t="s">
        <v>236</v>
      </c>
      <c r="AH123" s="16" t="s">
        <v>87</v>
      </c>
      <c r="AI123" s="25">
        <f t="shared" ref="AI123:AI129" si="50">SUM(AJ123)</f>
        <v>43312</v>
      </c>
      <c r="AJ123" s="25">
        <f t="shared" ref="AJ123:AJ129" si="51">SUM(AK123-30)</f>
        <v>43312</v>
      </c>
      <c r="AK123" s="25">
        <v>43342</v>
      </c>
      <c r="AL123" s="16" t="s">
        <v>173</v>
      </c>
      <c r="AM123" s="16"/>
      <c r="AN123" s="16"/>
      <c r="AO123" s="16"/>
      <c r="AP123" s="16"/>
      <c r="AQ123" s="16"/>
      <c r="AR123" s="16"/>
      <c r="AS123" s="16"/>
      <c r="AT123" s="16"/>
      <c r="AU123" s="16"/>
      <c r="AV123" s="16" t="s">
        <v>168</v>
      </c>
      <c r="AW123" s="16"/>
      <c r="AX123" s="16"/>
      <c r="AY123" s="28">
        <v>114</v>
      </c>
    </row>
    <row r="124" spans="1:51" s="91" customFormat="1" ht="55.2">
      <c r="A124" s="122" t="s">
        <v>243</v>
      </c>
      <c r="B124" s="85" t="s">
        <v>470</v>
      </c>
      <c r="C124" s="115" t="s">
        <v>75</v>
      </c>
      <c r="D124" s="115" t="s">
        <v>359</v>
      </c>
      <c r="E124" s="122" t="s">
        <v>81</v>
      </c>
      <c r="F124" s="86">
        <v>1</v>
      </c>
      <c r="G124" s="122" t="s">
        <v>378</v>
      </c>
      <c r="H124" s="122" t="s">
        <v>253</v>
      </c>
      <c r="I124" s="122" t="s">
        <v>253</v>
      </c>
      <c r="J124" s="122" t="s">
        <v>80</v>
      </c>
      <c r="K124" s="122"/>
      <c r="L124" s="91" t="s">
        <v>269</v>
      </c>
      <c r="M124" s="115" t="s">
        <v>274</v>
      </c>
      <c r="N124" s="122" t="s">
        <v>254</v>
      </c>
      <c r="O124" s="126">
        <v>847.00716999999997</v>
      </c>
      <c r="P124" s="126"/>
      <c r="Q124" s="126">
        <v>847.00716999999997</v>
      </c>
      <c r="R124" s="126">
        <f t="shared" si="40"/>
        <v>999.46846059999996</v>
      </c>
      <c r="S124" s="115" t="s">
        <v>90</v>
      </c>
      <c r="T124" s="115" t="s">
        <v>75</v>
      </c>
      <c r="U124" s="115" t="s">
        <v>92</v>
      </c>
      <c r="V124" s="117">
        <f t="shared" ref="V124" si="52">SUM(W124-45)</f>
        <v>43278</v>
      </c>
      <c r="W124" s="117">
        <f t="shared" ref="W124" si="53">SUM(AI124-20)</f>
        <v>43323</v>
      </c>
      <c r="X124" s="115"/>
      <c r="Y124" s="115"/>
      <c r="Z124" s="115"/>
      <c r="AA124" s="115"/>
      <c r="AB124" s="122" t="s">
        <v>378</v>
      </c>
      <c r="AC124" s="115" t="s">
        <v>371</v>
      </c>
      <c r="AD124" s="115" t="s">
        <v>319</v>
      </c>
      <c r="AE124" s="91" t="s">
        <v>93</v>
      </c>
      <c r="AF124" s="115" t="s">
        <v>790</v>
      </c>
      <c r="AG124" s="115" t="s">
        <v>236</v>
      </c>
      <c r="AH124" s="115" t="s">
        <v>87</v>
      </c>
      <c r="AI124" s="117">
        <f t="shared" ref="AI124" si="54">SUM(AJ124)</f>
        <v>43343</v>
      </c>
      <c r="AJ124" s="117">
        <f t="shared" ref="AJ124" si="55">SUM(AK124-30)</f>
        <v>43343</v>
      </c>
      <c r="AK124" s="117">
        <v>43373</v>
      </c>
      <c r="AL124" s="115" t="s">
        <v>173</v>
      </c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 t="s">
        <v>168</v>
      </c>
      <c r="AW124" s="87" t="s">
        <v>784</v>
      </c>
      <c r="AX124" s="115"/>
      <c r="AY124" s="132">
        <v>115</v>
      </c>
    </row>
    <row r="125" spans="1:51" s="146" customFormat="1" ht="55.2">
      <c r="A125" s="144" t="s">
        <v>243</v>
      </c>
      <c r="B125" s="161" t="s">
        <v>471</v>
      </c>
      <c r="C125" s="147" t="s">
        <v>75</v>
      </c>
      <c r="D125" s="147" t="s">
        <v>359</v>
      </c>
      <c r="E125" s="144" t="s">
        <v>81</v>
      </c>
      <c r="F125" s="145">
        <v>1</v>
      </c>
      <c r="G125" s="147" t="s">
        <v>377</v>
      </c>
      <c r="H125" s="16" t="s">
        <v>376</v>
      </c>
      <c r="I125" s="16" t="s">
        <v>376</v>
      </c>
      <c r="J125" s="15" t="s">
        <v>80</v>
      </c>
      <c r="K125" s="16"/>
      <c r="L125" s="14" t="s">
        <v>269</v>
      </c>
      <c r="M125" s="16" t="s">
        <v>274</v>
      </c>
      <c r="N125" s="15" t="s">
        <v>254</v>
      </c>
      <c r="O125" s="19" t="s">
        <v>357</v>
      </c>
      <c r="P125" s="19"/>
      <c r="Q125" s="151">
        <v>200</v>
      </c>
      <c r="R125" s="154">
        <f t="shared" si="40"/>
        <v>236</v>
      </c>
      <c r="S125" s="147" t="s">
        <v>90</v>
      </c>
      <c r="T125" s="16" t="s">
        <v>75</v>
      </c>
      <c r="U125" s="16" t="s">
        <v>92</v>
      </c>
      <c r="V125" s="155">
        <f t="shared" si="48"/>
        <v>43176</v>
      </c>
      <c r="W125" s="155">
        <f t="shared" si="49"/>
        <v>43221</v>
      </c>
      <c r="X125" s="16"/>
      <c r="Y125" s="16"/>
      <c r="Z125" s="16"/>
      <c r="AA125" s="16"/>
      <c r="AB125" s="16" t="s">
        <v>377</v>
      </c>
      <c r="AC125" s="16" t="s">
        <v>371</v>
      </c>
      <c r="AD125" s="16" t="s">
        <v>319</v>
      </c>
      <c r="AE125" s="14" t="s">
        <v>93</v>
      </c>
      <c r="AF125" s="16" t="s">
        <v>80</v>
      </c>
      <c r="AG125" s="16" t="s">
        <v>236</v>
      </c>
      <c r="AH125" s="16" t="s">
        <v>87</v>
      </c>
      <c r="AI125" s="25">
        <f t="shared" si="50"/>
        <v>43241</v>
      </c>
      <c r="AJ125" s="25">
        <f t="shared" si="51"/>
        <v>43241</v>
      </c>
      <c r="AK125" s="25">
        <v>43271</v>
      </c>
      <c r="AL125" s="16" t="s">
        <v>173</v>
      </c>
      <c r="AM125" s="16"/>
      <c r="AN125" s="16"/>
      <c r="AO125" s="16"/>
      <c r="AP125" s="16"/>
      <c r="AQ125" s="16"/>
      <c r="AR125" s="16"/>
      <c r="AS125" s="16"/>
      <c r="AT125" s="16"/>
      <c r="AU125" s="16"/>
      <c r="AV125" s="16" t="s">
        <v>168</v>
      </c>
      <c r="AW125" s="147"/>
      <c r="AX125" s="16"/>
      <c r="AY125" s="159">
        <v>116</v>
      </c>
    </row>
    <row r="126" spans="1:51" s="146" customFormat="1" ht="82.8">
      <c r="A126" s="144" t="s">
        <v>243</v>
      </c>
      <c r="B126" s="161" t="s">
        <v>472</v>
      </c>
      <c r="C126" s="147" t="s">
        <v>75</v>
      </c>
      <c r="D126" s="147" t="s">
        <v>359</v>
      </c>
      <c r="E126" s="144" t="s">
        <v>81</v>
      </c>
      <c r="F126" s="162">
        <v>1</v>
      </c>
      <c r="G126" s="147" t="s">
        <v>375</v>
      </c>
      <c r="H126" s="16" t="s">
        <v>572</v>
      </c>
      <c r="I126" s="16" t="s">
        <v>572</v>
      </c>
      <c r="J126" s="15" t="s">
        <v>80</v>
      </c>
      <c r="K126" s="16"/>
      <c r="L126" s="14" t="s">
        <v>269</v>
      </c>
      <c r="M126" s="16" t="s">
        <v>274</v>
      </c>
      <c r="N126" s="15" t="s">
        <v>254</v>
      </c>
      <c r="O126" s="19" t="s">
        <v>374</v>
      </c>
      <c r="P126" s="19"/>
      <c r="Q126" s="151">
        <v>556.9</v>
      </c>
      <c r="R126" s="154">
        <f t="shared" si="40"/>
        <v>657.14199999999994</v>
      </c>
      <c r="S126" s="147" t="s">
        <v>90</v>
      </c>
      <c r="T126" s="16" t="s">
        <v>75</v>
      </c>
      <c r="U126" s="16" t="s">
        <v>92</v>
      </c>
      <c r="V126" s="155">
        <f t="shared" si="48"/>
        <v>43135</v>
      </c>
      <c r="W126" s="155">
        <f t="shared" si="49"/>
        <v>43180</v>
      </c>
      <c r="X126" s="16"/>
      <c r="Y126" s="16"/>
      <c r="Z126" s="16"/>
      <c r="AA126" s="16"/>
      <c r="AB126" s="16" t="s">
        <v>375</v>
      </c>
      <c r="AC126" s="16" t="s">
        <v>371</v>
      </c>
      <c r="AD126" s="16" t="s">
        <v>319</v>
      </c>
      <c r="AE126" s="14" t="s">
        <v>93</v>
      </c>
      <c r="AF126" s="16" t="s">
        <v>80</v>
      </c>
      <c r="AG126" s="16" t="s">
        <v>236</v>
      </c>
      <c r="AH126" s="16" t="s">
        <v>87</v>
      </c>
      <c r="AI126" s="25">
        <f t="shared" si="50"/>
        <v>43200</v>
      </c>
      <c r="AJ126" s="25">
        <f t="shared" si="51"/>
        <v>43200</v>
      </c>
      <c r="AK126" s="25">
        <v>43230</v>
      </c>
      <c r="AL126" s="16" t="s">
        <v>173</v>
      </c>
      <c r="AM126" s="16"/>
      <c r="AN126" s="16"/>
      <c r="AO126" s="16"/>
      <c r="AP126" s="16"/>
      <c r="AQ126" s="16"/>
      <c r="AR126" s="16"/>
      <c r="AS126" s="16"/>
      <c r="AT126" s="16"/>
      <c r="AU126" s="16"/>
      <c r="AV126" s="16" t="s">
        <v>168</v>
      </c>
      <c r="AW126" s="147"/>
      <c r="AX126" s="16"/>
      <c r="AY126" s="159">
        <v>117</v>
      </c>
    </row>
    <row r="127" spans="1:51" s="91" customFormat="1" ht="55.2">
      <c r="A127" s="122" t="s">
        <v>243</v>
      </c>
      <c r="B127" s="85" t="s">
        <v>473</v>
      </c>
      <c r="C127" s="115" t="s">
        <v>75</v>
      </c>
      <c r="D127" s="115" t="s">
        <v>359</v>
      </c>
      <c r="E127" s="122" t="s">
        <v>81</v>
      </c>
      <c r="F127" s="87">
        <v>1</v>
      </c>
      <c r="G127" s="115" t="s">
        <v>260</v>
      </c>
      <c r="H127" s="115" t="s">
        <v>571</v>
      </c>
      <c r="I127" s="115" t="s">
        <v>259</v>
      </c>
      <c r="J127" s="122" t="s">
        <v>80</v>
      </c>
      <c r="K127" s="115"/>
      <c r="L127" s="91" t="s">
        <v>269</v>
      </c>
      <c r="M127" s="115" t="s">
        <v>274</v>
      </c>
      <c r="N127" s="122" t="s">
        <v>254</v>
      </c>
      <c r="O127" s="131">
        <v>163.87899999999999</v>
      </c>
      <c r="P127" s="131"/>
      <c r="Q127" s="131">
        <v>163.87899999999999</v>
      </c>
      <c r="R127" s="126">
        <f t="shared" si="40"/>
        <v>193.37721999999997</v>
      </c>
      <c r="S127" s="115" t="s">
        <v>90</v>
      </c>
      <c r="T127" s="115" t="s">
        <v>75</v>
      </c>
      <c r="U127" s="115" t="s">
        <v>92</v>
      </c>
      <c r="V127" s="117">
        <f t="shared" si="48"/>
        <v>43171</v>
      </c>
      <c r="W127" s="117">
        <f t="shared" si="49"/>
        <v>43216</v>
      </c>
      <c r="X127" s="115"/>
      <c r="Y127" s="115"/>
      <c r="Z127" s="115"/>
      <c r="AA127" s="115"/>
      <c r="AB127" s="115" t="s">
        <v>260</v>
      </c>
      <c r="AC127" s="115" t="s">
        <v>371</v>
      </c>
      <c r="AD127" s="115" t="s">
        <v>319</v>
      </c>
      <c r="AE127" s="91" t="s">
        <v>93</v>
      </c>
      <c r="AF127" s="115" t="s">
        <v>80</v>
      </c>
      <c r="AG127" s="115" t="s">
        <v>236</v>
      </c>
      <c r="AH127" s="115" t="s">
        <v>87</v>
      </c>
      <c r="AI127" s="117">
        <f t="shared" si="50"/>
        <v>43236</v>
      </c>
      <c r="AJ127" s="117">
        <f t="shared" si="51"/>
        <v>43236</v>
      </c>
      <c r="AK127" s="117">
        <v>43266</v>
      </c>
      <c r="AL127" s="115" t="s">
        <v>173</v>
      </c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 t="s">
        <v>168</v>
      </c>
      <c r="AW127" s="87" t="s">
        <v>663</v>
      </c>
      <c r="AX127" s="16"/>
      <c r="AY127" s="132">
        <v>118</v>
      </c>
    </row>
    <row r="128" spans="1:51" s="146" customFormat="1" ht="82.8">
      <c r="A128" s="144" t="s">
        <v>243</v>
      </c>
      <c r="B128" s="161" t="s">
        <v>474</v>
      </c>
      <c r="C128" s="115" t="s">
        <v>75</v>
      </c>
      <c r="D128" s="147" t="s">
        <v>359</v>
      </c>
      <c r="E128" s="144" t="s">
        <v>81</v>
      </c>
      <c r="F128" s="162">
        <v>1</v>
      </c>
      <c r="G128" s="146" t="s">
        <v>373</v>
      </c>
      <c r="H128" s="146" t="s">
        <v>255</v>
      </c>
      <c r="I128" s="146" t="s">
        <v>250</v>
      </c>
      <c r="J128" s="144" t="s">
        <v>80</v>
      </c>
      <c r="L128" s="146" t="s">
        <v>269</v>
      </c>
      <c r="M128" s="147" t="s">
        <v>274</v>
      </c>
      <c r="N128" s="144" t="s">
        <v>254</v>
      </c>
      <c r="O128" s="151">
        <v>168.8</v>
      </c>
      <c r="P128" s="151"/>
      <c r="Q128" s="151">
        <v>168.8</v>
      </c>
      <c r="R128" s="154">
        <f t="shared" si="40"/>
        <v>199.184</v>
      </c>
      <c r="S128" s="147" t="s">
        <v>90</v>
      </c>
      <c r="T128" s="147" t="s">
        <v>75</v>
      </c>
      <c r="U128" s="147" t="s">
        <v>92</v>
      </c>
      <c r="V128" s="155">
        <f t="shared" si="48"/>
        <v>43115</v>
      </c>
      <c r="W128" s="155">
        <f t="shared" si="49"/>
        <v>43160</v>
      </c>
      <c r="AB128" s="146" t="s">
        <v>373</v>
      </c>
      <c r="AC128" s="147" t="s">
        <v>371</v>
      </c>
      <c r="AD128" s="147" t="s">
        <v>319</v>
      </c>
      <c r="AE128" s="146" t="s">
        <v>93</v>
      </c>
      <c r="AF128" s="147" t="s">
        <v>80</v>
      </c>
      <c r="AG128" s="147" t="s">
        <v>236</v>
      </c>
      <c r="AH128" s="147" t="s">
        <v>87</v>
      </c>
      <c r="AI128" s="155">
        <f t="shared" si="50"/>
        <v>43180</v>
      </c>
      <c r="AJ128" s="155">
        <f t="shared" si="51"/>
        <v>43180</v>
      </c>
      <c r="AK128" s="155">
        <v>43210</v>
      </c>
      <c r="AL128" s="147" t="s">
        <v>173</v>
      </c>
      <c r="AV128" s="147" t="s">
        <v>168</v>
      </c>
      <c r="AW128" s="146" t="s">
        <v>662</v>
      </c>
      <c r="AX128" s="91"/>
      <c r="AY128" s="159">
        <v>119</v>
      </c>
    </row>
    <row r="129" spans="1:131" s="146" customFormat="1" ht="55.2">
      <c r="A129" s="144" t="s">
        <v>243</v>
      </c>
      <c r="B129" s="161" t="s">
        <v>475</v>
      </c>
      <c r="C129" s="115" t="s">
        <v>75</v>
      </c>
      <c r="D129" s="147" t="s">
        <v>359</v>
      </c>
      <c r="E129" s="144" t="s">
        <v>81</v>
      </c>
      <c r="F129" s="145">
        <v>1</v>
      </c>
      <c r="G129" s="147" t="s">
        <v>372</v>
      </c>
      <c r="H129" s="146" t="s">
        <v>255</v>
      </c>
      <c r="I129" s="146" t="s">
        <v>250</v>
      </c>
      <c r="J129" s="144" t="s">
        <v>80</v>
      </c>
      <c r="L129" s="146" t="s">
        <v>269</v>
      </c>
      <c r="M129" s="147" t="s">
        <v>274</v>
      </c>
      <c r="N129" s="144" t="s">
        <v>254</v>
      </c>
      <c r="O129" s="151">
        <v>190.5</v>
      </c>
      <c r="P129" s="151"/>
      <c r="Q129" s="151">
        <v>190.5</v>
      </c>
      <c r="R129" s="154">
        <f t="shared" si="40"/>
        <v>224.79</v>
      </c>
      <c r="S129" s="147" t="s">
        <v>90</v>
      </c>
      <c r="T129" s="147" t="s">
        <v>75</v>
      </c>
      <c r="U129" s="147" t="s">
        <v>92</v>
      </c>
      <c r="V129" s="155">
        <f t="shared" si="48"/>
        <v>43145</v>
      </c>
      <c r="W129" s="155">
        <f t="shared" si="49"/>
        <v>43190</v>
      </c>
      <c r="AB129" s="147" t="s">
        <v>372</v>
      </c>
      <c r="AC129" s="147" t="s">
        <v>371</v>
      </c>
      <c r="AD129" s="147" t="s">
        <v>319</v>
      </c>
      <c r="AE129" s="146" t="s">
        <v>93</v>
      </c>
      <c r="AF129" s="147" t="s">
        <v>80</v>
      </c>
      <c r="AG129" s="147" t="s">
        <v>236</v>
      </c>
      <c r="AH129" s="147" t="s">
        <v>87</v>
      </c>
      <c r="AI129" s="155">
        <f t="shared" si="50"/>
        <v>43210</v>
      </c>
      <c r="AJ129" s="155">
        <f t="shared" si="51"/>
        <v>43210</v>
      </c>
      <c r="AK129" s="155">
        <v>43240</v>
      </c>
      <c r="AL129" s="147" t="s">
        <v>173</v>
      </c>
      <c r="AV129" s="147" t="s">
        <v>168</v>
      </c>
      <c r="AW129" s="146" t="s">
        <v>662</v>
      </c>
      <c r="AX129" s="91"/>
      <c r="AY129" s="159">
        <v>120</v>
      </c>
    </row>
    <row r="130" spans="1:131" s="13" customFormat="1" ht="69">
      <c r="A130" s="62" t="s">
        <v>330</v>
      </c>
      <c r="B130" s="31" t="s">
        <v>476</v>
      </c>
      <c r="C130" s="32" t="s">
        <v>75</v>
      </c>
      <c r="D130" s="32" t="s">
        <v>317</v>
      </c>
      <c r="E130" s="14" t="s">
        <v>81</v>
      </c>
      <c r="F130" s="33">
        <v>1</v>
      </c>
      <c r="G130" s="14" t="s">
        <v>245</v>
      </c>
      <c r="H130" s="36" t="s">
        <v>202</v>
      </c>
      <c r="I130" s="83" t="s">
        <v>246</v>
      </c>
      <c r="J130" s="33">
        <v>1</v>
      </c>
      <c r="K130" s="34"/>
      <c r="L130" s="14" t="s">
        <v>269</v>
      </c>
      <c r="M130" s="14" t="s">
        <v>274</v>
      </c>
      <c r="N130" s="32" t="s">
        <v>273</v>
      </c>
      <c r="O130" s="37">
        <v>841.00400000000002</v>
      </c>
      <c r="P130" s="38"/>
      <c r="Q130" s="19">
        <v>841.00400000000002</v>
      </c>
      <c r="R130" s="29">
        <f t="shared" si="40"/>
        <v>992.38472000000002</v>
      </c>
      <c r="S130" s="33" t="s">
        <v>90</v>
      </c>
      <c r="T130" s="32" t="s">
        <v>75</v>
      </c>
      <c r="U130" s="32" t="s">
        <v>92</v>
      </c>
      <c r="V130" s="39">
        <v>43080</v>
      </c>
      <c r="W130" s="39">
        <f>V130+45</f>
        <v>43125</v>
      </c>
      <c r="X130" s="34"/>
      <c r="Y130" s="34"/>
      <c r="Z130" s="34"/>
      <c r="AA130" s="34"/>
      <c r="AB130" s="14" t="s">
        <v>245</v>
      </c>
      <c r="AC130" s="34"/>
      <c r="AD130" s="33">
        <v>796</v>
      </c>
      <c r="AE130" s="14" t="s">
        <v>93</v>
      </c>
      <c r="AF130" s="33">
        <v>93</v>
      </c>
      <c r="AG130" s="33">
        <v>93000000000</v>
      </c>
      <c r="AH130" s="32" t="s">
        <v>87</v>
      </c>
      <c r="AI130" s="39">
        <f>W130+20</f>
        <v>43145</v>
      </c>
      <c r="AJ130" s="39">
        <f>AI130</f>
        <v>43145</v>
      </c>
      <c r="AK130" s="39">
        <f>AJ130+30</f>
        <v>43175</v>
      </c>
      <c r="AL130" s="40" t="s">
        <v>173</v>
      </c>
      <c r="AM130" s="34"/>
      <c r="AN130" s="40"/>
      <c r="AO130" s="34"/>
      <c r="AP130" s="34"/>
      <c r="AQ130" s="34"/>
      <c r="AR130" s="34"/>
      <c r="AS130" s="32" t="s">
        <v>271</v>
      </c>
      <c r="AT130" s="32" t="s">
        <v>271</v>
      </c>
      <c r="AU130" s="32" t="s">
        <v>271</v>
      </c>
      <c r="AV130" s="32" t="s">
        <v>269</v>
      </c>
      <c r="AW130" s="34"/>
      <c r="AX130" s="34"/>
      <c r="AY130" s="28">
        <v>121</v>
      </c>
    </row>
    <row r="131" spans="1:131" s="181" customFormat="1" ht="82.8">
      <c r="A131" s="165" t="s">
        <v>330</v>
      </c>
      <c r="B131" s="166" t="s">
        <v>477</v>
      </c>
      <c r="C131" s="167" t="s">
        <v>75</v>
      </c>
      <c r="D131" s="167" t="s">
        <v>317</v>
      </c>
      <c r="E131" s="168" t="s">
        <v>81</v>
      </c>
      <c r="F131" s="169">
        <v>1</v>
      </c>
      <c r="G131" s="168" t="s">
        <v>332</v>
      </c>
      <c r="H131" s="170" t="s">
        <v>339</v>
      </c>
      <c r="I131" s="170" t="s">
        <v>339</v>
      </c>
      <c r="J131" s="171">
        <v>2</v>
      </c>
      <c r="K131" s="172"/>
      <c r="L131" s="168" t="s">
        <v>269</v>
      </c>
      <c r="M131" s="168" t="s">
        <v>274</v>
      </c>
      <c r="N131" s="167" t="s">
        <v>273</v>
      </c>
      <c r="O131" s="173">
        <v>288.41000000000003</v>
      </c>
      <c r="P131" s="174"/>
      <c r="Q131" s="175">
        <v>288.41000000000003</v>
      </c>
      <c r="R131" s="176">
        <f t="shared" si="40"/>
        <v>340.32380000000001</v>
      </c>
      <c r="S131" s="171" t="s">
        <v>90</v>
      </c>
      <c r="T131" s="167" t="s">
        <v>75</v>
      </c>
      <c r="U131" s="167" t="s">
        <v>92</v>
      </c>
      <c r="V131" s="177">
        <v>43188</v>
      </c>
      <c r="W131" s="177">
        <f>V131+45</f>
        <v>43233</v>
      </c>
      <c r="X131" s="172"/>
      <c r="Y131" s="172"/>
      <c r="Z131" s="172"/>
      <c r="AA131" s="172"/>
      <c r="AB131" s="168" t="s">
        <v>332</v>
      </c>
      <c r="AC131" s="172"/>
      <c r="AD131" s="171">
        <v>796</v>
      </c>
      <c r="AE131" s="168" t="s">
        <v>93</v>
      </c>
      <c r="AF131" s="171">
        <v>64</v>
      </c>
      <c r="AG131" s="171">
        <v>93000000000</v>
      </c>
      <c r="AH131" s="167" t="s">
        <v>87</v>
      </c>
      <c r="AI131" s="177">
        <f>W131+20</f>
        <v>43253</v>
      </c>
      <c r="AJ131" s="177">
        <f>AI131</f>
        <v>43253</v>
      </c>
      <c r="AK131" s="177">
        <f>AJ131+30</f>
        <v>43283</v>
      </c>
      <c r="AL131" s="178" t="s">
        <v>173</v>
      </c>
      <c r="AM131" s="172"/>
      <c r="AN131" s="178"/>
      <c r="AO131" s="172"/>
      <c r="AP131" s="172"/>
      <c r="AQ131" s="172"/>
      <c r="AR131" s="172"/>
      <c r="AS131" s="167" t="s">
        <v>271</v>
      </c>
      <c r="AT131" s="167" t="s">
        <v>271</v>
      </c>
      <c r="AU131" s="167" t="s">
        <v>271</v>
      </c>
      <c r="AV131" s="167" t="s">
        <v>269</v>
      </c>
      <c r="AW131" s="179" t="s">
        <v>681</v>
      </c>
      <c r="AX131" s="34"/>
      <c r="AY131" s="180">
        <v>122</v>
      </c>
    </row>
    <row r="132" spans="1:131" s="13" customFormat="1" ht="38.4" customHeight="1">
      <c r="A132" s="62" t="s">
        <v>330</v>
      </c>
      <c r="B132" s="31" t="s">
        <v>554</v>
      </c>
      <c r="C132" s="32" t="s">
        <v>75</v>
      </c>
      <c r="D132" s="32" t="s">
        <v>317</v>
      </c>
      <c r="E132" s="14" t="s">
        <v>81</v>
      </c>
      <c r="F132" s="31">
        <v>1</v>
      </c>
      <c r="G132" s="14" t="s">
        <v>175</v>
      </c>
      <c r="H132" s="36" t="s">
        <v>318</v>
      </c>
      <c r="I132" s="56" t="s">
        <v>318</v>
      </c>
      <c r="J132" s="33">
        <v>1</v>
      </c>
      <c r="K132" s="34"/>
      <c r="L132" s="24" t="s">
        <v>269</v>
      </c>
      <c r="M132" s="14" t="s">
        <v>274</v>
      </c>
      <c r="N132" s="32" t="s">
        <v>273</v>
      </c>
      <c r="O132" s="37">
        <v>115.324</v>
      </c>
      <c r="P132" s="38"/>
      <c r="Q132" s="19">
        <v>115.324</v>
      </c>
      <c r="R132" s="37">
        <f t="shared" ref="R132:R140" si="56">Q132*1.18</f>
        <v>136.08231999999998</v>
      </c>
      <c r="S132" s="33" t="s">
        <v>90</v>
      </c>
      <c r="T132" s="32" t="s">
        <v>75</v>
      </c>
      <c r="U132" s="32" t="s">
        <v>92</v>
      </c>
      <c r="V132" s="39">
        <v>43076</v>
      </c>
      <c r="W132" s="39">
        <f t="shared" ref="W132:W142" si="57">V132+45</f>
        <v>43121</v>
      </c>
      <c r="X132" s="34"/>
      <c r="Y132" s="34"/>
      <c r="Z132" s="34"/>
      <c r="AA132" s="34"/>
      <c r="AB132" s="14" t="s">
        <v>175</v>
      </c>
      <c r="AC132" s="34"/>
      <c r="AD132" s="33">
        <v>796</v>
      </c>
      <c r="AE132" s="14" t="s">
        <v>93</v>
      </c>
      <c r="AF132" s="33">
        <v>800</v>
      </c>
      <c r="AG132" s="33">
        <v>93000000000</v>
      </c>
      <c r="AH132" s="32" t="s">
        <v>87</v>
      </c>
      <c r="AI132" s="39">
        <f t="shared" ref="AI132:AI142" si="58">W132+20</f>
        <v>43141</v>
      </c>
      <c r="AJ132" s="39">
        <f t="shared" ref="AJ132:AJ142" si="59">AI132</f>
        <v>43141</v>
      </c>
      <c r="AK132" s="39">
        <f t="shared" ref="AK132:AK142" si="60">AJ132+30</f>
        <v>43171</v>
      </c>
      <c r="AL132" s="40" t="s">
        <v>173</v>
      </c>
      <c r="AM132" s="34"/>
      <c r="AN132" s="40"/>
      <c r="AO132" s="34"/>
      <c r="AP132" s="34"/>
      <c r="AQ132" s="34"/>
      <c r="AR132" s="34"/>
      <c r="AS132" s="32" t="s">
        <v>271</v>
      </c>
      <c r="AT132" s="32" t="s">
        <v>271</v>
      </c>
      <c r="AU132" s="32" t="s">
        <v>271</v>
      </c>
      <c r="AV132" s="32" t="s">
        <v>269</v>
      </c>
      <c r="AW132" s="34"/>
      <c r="AX132" s="34"/>
      <c r="AY132" s="28">
        <v>123</v>
      </c>
    </row>
    <row r="133" spans="1:131" s="13" customFormat="1" ht="38.4" customHeight="1">
      <c r="A133" s="56" t="s">
        <v>330</v>
      </c>
      <c r="B133" s="31" t="s">
        <v>555</v>
      </c>
      <c r="C133" s="32" t="s">
        <v>75</v>
      </c>
      <c r="D133" s="32" t="s">
        <v>317</v>
      </c>
      <c r="E133" s="14" t="s">
        <v>81</v>
      </c>
      <c r="F133" s="31">
        <v>1</v>
      </c>
      <c r="G133" s="14" t="s">
        <v>201</v>
      </c>
      <c r="H133" s="36" t="s">
        <v>327</v>
      </c>
      <c r="I133" s="36" t="s">
        <v>326</v>
      </c>
      <c r="J133" s="33">
        <v>1</v>
      </c>
      <c r="K133" s="34"/>
      <c r="L133" s="24" t="s">
        <v>269</v>
      </c>
      <c r="M133" s="14" t="s">
        <v>274</v>
      </c>
      <c r="N133" s="32" t="s">
        <v>273</v>
      </c>
      <c r="O133" s="37">
        <v>250.934</v>
      </c>
      <c r="P133" s="38"/>
      <c r="Q133" s="19">
        <v>250.934</v>
      </c>
      <c r="R133" s="37">
        <f t="shared" si="56"/>
        <v>296.10211999999996</v>
      </c>
      <c r="S133" s="33" t="s">
        <v>90</v>
      </c>
      <c r="T133" s="32" t="s">
        <v>75</v>
      </c>
      <c r="U133" s="32" t="s">
        <v>92</v>
      </c>
      <c r="V133" s="39">
        <v>43082</v>
      </c>
      <c r="W133" s="39">
        <f t="shared" si="57"/>
        <v>43127</v>
      </c>
      <c r="X133" s="34"/>
      <c r="Y133" s="34"/>
      <c r="Z133" s="34"/>
      <c r="AA133" s="34"/>
      <c r="AB133" s="14" t="s">
        <v>201</v>
      </c>
      <c r="AC133" s="34"/>
      <c r="AD133" s="33">
        <v>796</v>
      </c>
      <c r="AE133" s="14" t="s">
        <v>93</v>
      </c>
      <c r="AF133" s="33">
        <v>8</v>
      </c>
      <c r="AG133" s="33">
        <v>93000000000</v>
      </c>
      <c r="AH133" s="32" t="s">
        <v>87</v>
      </c>
      <c r="AI133" s="39">
        <f t="shared" si="58"/>
        <v>43147</v>
      </c>
      <c r="AJ133" s="39">
        <f t="shared" si="59"/>
        <v>43147</v>
      </c>
      <c r="AK133" s="39">
        <f t="shared" si="60"/>
        <v>43177</v>
      </c>
      <c r="AL133" s="40" t="s">
        <v>173</v>
      </c>
      <c r="AM133" s="34"/>
      <c r="AN133" s="40"/>
      <c r="AO133" s="34"/>
      <c r="AP133" s="34"/>
      <c r="AQ133" s="34"/>
      <c r="AR133" s="34"/>
      <c r="AS133" s="32" t="s">
        <v>271</v>
      </c>
      <c r="AT133" s="32" t="s">
        <v>271</v>
      </c>
      <c r="AU133" s="32" t="s">
        <v>271</v>
      </c>
      <c r="AV133" s="32" t="s">
        <v>269</v>
      </c>
      <c r="AW133" s="34"/>
      <c r="AX133" s="34"/>
      <c r="AY133" s="28">
        <v>124</v>
      </c>
    </row>
    <row r="134" spans="1:131" s="13" customFormat="1" ht="38.4" customHeight="1">
      <c r="A134" s="62" t="s">
        <v>330</v>
      </c>
      <c r="B134" s="31" t="s">
        <v>556</v>
      </c>
      <c r="C134" s="32" t="s">
        <v>75</v>
      </c>
      <c r="D134" s="32" t="s">
        <v>317</v>
      </c>
      <c r="E134" s="14" t="s">
        <v>81</v>
      </c>
      <c r="F134" s="31">
        <v>1</v>
      </c>
      <c r="G134" s="14" t="s">
        <v>565</v>
      </c>
      <c r="H134" s="36" t="s">
        <v>146</v>
      </c>
      <c r="I134" s="36" t="s">
        <v>323</v>
      </c>
      <c r="J134" s="33">
        <v>1</v>
      </c>
      <c r="K134" s="34"/>
      <c r="L134" s="24" t="s">
        <v>269</v>
      </c>
      <c r="M134" s="14" t="s">
        <v>274</v>
      </c>
      <c r="N134" s="32" t="s">
        <v>273</v>
      </c>
      <c r="O134" s="37">
        <v>272.339</v>
      </c>
      <c r="P134" s="38"/>
      <c r="Q134" s="19">
        <v>272.339</v>
      </c>
      <c r="R134" s="37">
        <f t="shared" si="56"/>
        <v>321.36001999999996</v>
      </c>
      <c r="S134" s="33" t="s">
        <v>90</v>
      </c>
      <c r="T134" s="32" t="s">
        <v>75</v>
      </c>
      <c r="U134" s="32" t="s">
        <v>92</v>
      </c>
      <c r="V134" s="39">
        <v>43082</v>
      </c>
      <c r="W134" s="39">
        <f t="shared" si="57"/>
        <v>43127</v>
      </c>
      <c r="X134" s="34"/>
      <c r="Y134" s="34"/>
      <c r="Z134" s="34"/>
      <c r="AA134" s="34"/>
      <c r="AB134" s="14" t="s">
        <v>325</v>
      </c>
      <c r="AC134" s="34"/>
      <c r="AD134" s="33">
        <v>796</v>
      </c>
      <c r="AE134" s="14" t="s">
        <v>93</v>
      </c>
      <c r="AF134" s="33">
        <v>51</v>
      </c>
      <c r="AG134" s="33">
        <v>93000000000</v>
      </c>
      <c r="AH134" s="32" t="s">
        <v>87</v>
      </c>
      <c r="AI134" s="39">
        <f t="shared" si="58"/>
        <v>43147</v>
      </c>
      <c r="AJ134" s="39">
        <f t="shared" si="59"/>
        <v>43147</v>
      </c>
      <c r="AK134" s="39">
        <f t="shared" si="60"/>
        <v>43177</v>
      </c>
      <c r="AL134" s="40" t="s">
        <v>173</v>
      </c>
      <c r="AM134" s="34"/>
      <c r="AN134" s="40"/>
      <c r="AO134" s="34"/>
      <c r="AP134" s="34"/>
      <c r="AQ134" s="34"/>
      <c r="AR134" s="34"/>
      <c r="AS134" s="32" t="s">
        <v>271</v>
      </c>
      <c r="AT134" s="32" t="s">
        <v>271</v>
      </c>
      <c r="AU134" s="32" t="s">
        <v>271</v>
      </c>
      <c r="AV134" s="32" t="s">
        <v>269</v>
      </c>
      <c r="AW134" s="34"/>
      <c r="AX134" s="34"/>
      <c r="AY134" s="28">
        <v>125</v>
      </c>
    </row>
    <row r="135" spans="1:131" s="13" customFormat="1" ht="38.4" customHeight="1">
      <c r="A135" s="56" t="s">
        <v>330</v>
      </c>
      <c r="B135" s="31" t="s">
        <v>557</v>
      </c>
      <c r="C135" s="32" t="s">
        <v>75</v>
      </c>
      <c r="D135" s="32" t="s">
        <v>317</v>
      </c>
      <c r="E135" s="14" t="s">
        <v>81</v>
      </c>
      <c r="F135" s="31">
        <v>1</v>
      </c>
      <c r="G135" s="14" t="s">
        <v>197</v>
      </c>
      <c r="H135" s="36" t="s">
        <v>84</v>
      </c>
      <c r="I135" s="36" t="s">
        <v>84</v>
      </c>
      <c r="J135" s="33">
        <v>1</v>
      </c>
      <c r="K135" s="34"/>
      <c r="L135" s="24" t="s">
        <v>269</v>
      </c>
      <c r="M135" s="14" t="s">
        <v>274</v>
      </c>
      <c r="N135" s="32" t="s">
        <v>273</v>
      </c>
      <c r="O135" s="37">
        <v>124.91800000000001</v>
      </c>
      <c r="P135" s="38"/>
      <c r="Q135" s="19">
        <v>124.91800000000001</v>
      </c>
      <c r="R135" s="37">
        <f t="shared" si="56"/>
        <v>147.40324000000001</v>
      </c>
      <c r="S135" s="33" t="s">
        <v>90</v>
      </c>
      <c r="T135" s="32" t="s">
        <v>75</v>
      </c>
      <c r="U135" s="32" t="s">
        <v>92</v>
      </c>
      <c r="V135" s="39">
        <v>43082</v>
      </c>
      <c r="W135" s="39">
        <f t="shared" si="57"/>
        <v>43127</v>
      </c>
      <c r="X135" s="34"/>
      <c r="Y135" s="34"/>
      <c r="Z135" s="34"/>
      <c r="AA135" s="34"/>
      <c r="AB135" s="14" t="s">
        <v>197</v>
      </c>
      <c r="AC135" s="34"/>
      <c r="AD135" s="62" t="s">
        <v>324</v>
      </c>
      <c r="AE135" s="33" t="s">
        <v>96</v>
      </c>
      <c r="AF135" s="33">
        <v>1256</v>
      </c>
      <c r="AG135" s="33">
        <v>93000000000</v>
      </c>
      <c r="AH135" s="32" t="s">
        <v>87</v>
      </c>
      <c r="AI135" s="39">
        <f t="shared" si="58"/>
        <v>43147</v>
      </c>
      <c r="AJ135" s="39">
        <f t="shared" si="59"/>
        <v>43147</v>
      </c>
      <c r="AK135" s="39">
        <f t="shared" si="60"/>
        <v>43177</v>
      </c>
      <c r="AL135" s="40" t="s">
        <v>173</v>
      </c>
      <c r="AM135" s="34"/>
      <c r="AN135" s="40"/>
      <c r="AO135" s="34"/>
      <c r="AP135" s="34"/>
      <c r="AQ135" s="34"/>
      <c r="AR135" s="34"/>
      <c r="AS135" s="32" t="s">
        <v>271</v>
      </c>
      <c r="AT135" s="32" t="s">
        <v>271</v>
      </c>
      <c r="AU135" s="32" t="s">
        <v>271</v>
      </c>
      <c r="AV135" s="32" t="s">
        <v>269</v>
      </c>
      <c r="AW135" s="34"/>
      <c r="AX135" s="34"/>
      <c r="AY135" s="28">
        <v>126</v>
      </c>
    </row>
    <row r="136" spans="1:131" s="13" customFormat="1" ht="38.4" customHeight="1">
      <c r="A136" s="62" t="s">
        <v>330</v>
      </c>
      <c r="B136" s="31" t="s">
        <v>558</v>
      </c>
      <c r="C136" s="32" t="s">
        <v>75</v>
      </c>
      <c r="D136" s="32" t="s">
        <v>317</v>
      </c>
      <c r="E136" s="14" t="s">
        <v>81</v>
      </c>
      <c r="F136" s="31">
        <v>1</v>
      </c>
      <c r="G136" s="14" t="s">
        <v>321</v>
      </c>
      <c r="H136" s="36" t="s">
        <v>322</v>
      </c>
      <c r="I136" s="36" t="s">
        <v>322</v>
      </c>
      <c r="J136" s="33">
        <v>1</v>
      </c>
      <c r="K136" s="34"/>
      <c r="L136" s="24" t="s">
        <v>269</v>
      </c>
      <c r="M136" s="14" t="s">
        <v>274</v>
      </c>
      <c r="N136" s="32" t="s">
        <v>273</v>
      </c>
      <c r="O136" s="37">
        <v>277.27499999999998</v>
      </c>
      <c r="P136" s="38"/>
      <c r="Q136" s="19">
        <v>277.27499999999998</v>
      </c>
      <c r="R136" s="37">
        <f t="shared" si="56"/>
        <v>327.18449999999996</v>
      </c>
      <c r="S136" s="33" t="s">
        <v>90</v>
      </c>
      <c r="T136" s="32" t="s">
        <v>75</v>
      </c>
      <c r="U136" s="32" t="s">
        <v>92</v>
      </c>
      <c r="V136" s="39">
        <v>43084</v>
      </c>
      <c r="W136" s="39">
        <f t="shared" si="57"/>
        <v>43129</v>
      </c>
      <c r="X136" s="34"/>
      <c r="Y136" s="34"/>
      <c r="Z136" s="34"/>
      <c r="AA136" s="34"/>
      <c r="AB136" s="14" t="s">
        <v>321</v>
      </c>
      <c r="AC136" s="34"/>
      <c r="AD136" s="33">
        <v>796</v>
      </c>
      <c r="AE136" s="33" t="s">
        <v>96</v>
      </c>
      <c r="AF136" s="33">
        <v>370</v>
      </c>
      <c r="AG136" s="33">
        <v>93000000000</v>
      </c>
      <c r="AH136" s="32" t="s">
        <v>87</v>
      </c>
      <c r="AI136" s="39">
        <f t="shared" si="58"/>
        <v>43149</v>
      </c>
      <c r="AJ136" s="39">
        <f t="shared" si="59"/>
        <v>43149</v>
      </c>
      <c r="AK136" s="39">
        <f t="shared" si="60"/>
        <v>43179</v>
      </c>
      <c r="AL136" s="40" t="s">
        <v>173</v>
      </c>
      <c r="AM136" s="34"/>
      <c r="AN136" s="40"/>
      <c r="AO136" s="34"/>
      <c r="AP136" s="34"/>
      <c r="AQ136" s="34"/>
      <c r="AR136" s="34"/>
      <c r="AS136" s="32" t="s">
        <v>271</v>
      </c>
      <c r="AT136" s="32" t="s">
        <v>271</v>
      </c>
      <c r="AU136" s="32" t="s">
        <v>271</v>
      </c>
      <c r="AV136" s="32" t="s">
        <v>269</v>
      </c>
      <c r="AW136" s="34"/>
      <c r="AX136" s="34"/>
      <c r="AY136" s="28">
        <v>127</v>
      </c>
    </row>
    <row r="137" spans="1:131" s="13" customFormat="1" ht="38.4" customHeight="1">
      <c r="A137" s="56" t="s">
        <v>330</v>
      </c>
      <c r="B137" s="31" t="s">
        <v>559</v>
      </c>
      <c r="C137" s="32" t="s">
        <v>75</v>
      </c>
      <c r="D137" s="32" t="s">
        <v>317</v>
      </c>
      <c r="E137" s="14" t="s">
        <v>81</v>
      </c>
      <c r="F137" s="31">
        <v>1</v>
      </c>
      <c r="G137" s="14" t="s">
        <v>304</v>
      </c>
      <c r="H137" s="36" t="s">
        <v>244</v>
      </c>
      <c r="I137" s="36" t="s">
        <v>320</v>
      </c>
      <c r="J137" s="33">
        <v>1</v>
      </c>
      <c r="K137" s="34"/>
      <c r="L137" s="24" t="s">
        <v>269</v>
      </c>
      <c r="M137" s="14" t="s">
        <v>274</v>
      </c>
      <c r="N137" s="32" t="s">
        <v>273</v>
      </c>
      <c r="O137" s="37">
        <v>146.62700000000001</v>
      </c>
      <c r="P137" s="38"/>
      <c r="Q137" s="19">
        <v>146.62700000000001</v>
      </c>
      <c r="R137" s="37">
        <f t="shared" si="56"/>
        <v>173.01985999999999</v>
      </c>
      <c r="S137" s="33" t="s">
        <v>90</v>
      </c>
      <c r="T137" s="32" t="s">
        <v>75</v>
      </c>
      <c r="U137" s="32" t="s">
        <v>92</v>
      </c>
      <c r="V137" s="39">
        <v>43087</v>
      </c>
      <c r="W137" s="39">
        <f t="shared" si="57"/>
        <v>43132</v>
      </c>
      <c r="X137" s="34"/>
      <c r="Y137" s="34"/>
      <c r="Z137" s="34"/>
      <c r="AA137" s="34"/>
      <c r="AB137" s="14" t="s">
        <v>304</v>
      </c>
      <c r="AC137" s="34"/>
      <c r="AD137" s="33">
        <v>796</v>
      </c>
      <c r="AE137" s="14" t="s">
        <v>93</v>
      </c>
      <c r="AF137" s="33">
        <v>192</v>
      </c>
      <c r="AG137" s="33">
        <v>93000000000</v>
      </c>
      <c r="AH137" s="32" t="s">
        <v>87</v>
      </c>
      <c r="AI137" s="39">
        <f t="shared" si="58"/>
        <v>43152</v>
      </c>
      <c r="AJ137" s="39">
        <f t="shared" si="59"/>
        <v>43152</v>
      </c>
      <c r="AK137" s="39">
        <f t="shared" si="60"/>
        <v>43182</v>
      </c>
      <c r="AL137" s="40" t="s">
        <v>173</v>
      </c>
      <c r="AM137" s="34"/>
      <c r="AN137" s="40"/>
      <c r="AO137" s="34"/>
      <c r="AP137" s="34"/>
      <c r="AQ137" s="34"/>
      <c r="AR137" s="34"/>
      <c r="AS137" s="32" t="s">
        <v>271</v>
      </c>
      <c r="AT137" s="32" t="s">
        <v>271</v>
      </c>
      <c r="AU137" s="32" t="s">
        <v>271</v>
      </c>
      <c r="AV137" s="32" t="s">
        <v>269</v>
      </c>
      <c r="AW137" s="34"/>
      <c r="AX137" s="34"/>
      <c r="AY137" s="28">
        <v>128</v>
      </c>
    </row>
    <row r="138" spans="1:131" s="13" customFormat="1" ht="38.4" customHeight="1">
      <c r="A138" s="62" t="s">
        <v>330</v>
      </c>
      <c r="B138" s="31" t="s">
        <v>560</v>
      </c>
      <c r="C138" s="32" t="s">
        <v>75</v>
      </c>
      <c r="D138" s="32" t="s">
        <v>317</v>
      </c>
      <c r="E138" s="14" t="s">
        <v>81</v>
      </c>
      <c r="F138" s="31">
        <v>1</v>
      </c>
      <c r="G138" s="14" t="s">
        <v>303</v>
      </c>
      <c r="H138" s="36" t="s">
        <v>244</v>
      </c>
      <c r="I138" s="36" t="s">
        <v>320</v>
      </c>
      <c r="J138" s="33">
        <v>1</v>
      </c>
      <c r="K138" s="34"/>
      <c r="L138" s="24" t="s">
        <v>269</v>
      </c>
      <c r="M138" s="14" t="s">
        <v>274</v>
      </c>
      <c r="N138" s="32" t="s">
        <v>273</v>
      </c>
      <c r="O138" s="37">
        <v>134.21199999999999</v>
      </c>
      <c r="P138" s="38"/>
      <c r="Q138" s="19">
        <v>134.21199999999999</v>
      </c>
      <c r="R138" s="37">
        <f t="shared" si="56"/>
        <v>158.37015999999997</v>
      </c>
      <c r="S138" s="33" t="s">
        <v>90</v>
      </c>
      <c r="T138" s="32" t="s">
        <v>75</v>
      </c>
      <c r="U138" s="32" t="s">
        <v>92</v>
      </c>
      <c r="V138" s="39">
        <v>43087</v>
      </c>
      <c r="W138" s="39">
        <f t="shared" si="57"/>
        <v>43132</v>
      </c>
      <c r="X138" s="34"/>
      <c r="Y138" s="34"/>
      <c r="Z138" s="34"/>
      <c r="AA138" s="34"/>
      <c r="AB138" s="14" t="s">
        <v>303</v>
      </c>
      <c r="AC138" s="34"/>
      <c r="AD138" s="62" t="s">
        <v>319</v>
      </c>
      <c r="AE138" s="14" t="s">
        <v>93</v>
      </c>
      <c r="AF138" s="33">
        <v>69</v>
      </c>
      <c r="AG138" s="33">
        <v>93000000000</v>
      </c>
      <c r="AH138" s="32" t="s">
        <v>87</v>
      </c>
      <c r="AI138" s="39">
        <f t="shared" si="58"/>
        <v>43152</v>
      </c>
      <c r="AJ138" s="39">
        <f t="shared" si="59"/>
        <v>43152</v>
      </c>
      <c r="AK138" s="39">
        <f t="shared" si="60"/>
        <v>43182</v>
      </c>
      <c r="AL138" s="40" t="s">
        <v>173</v>
      </c>
      <c r="AM138" s="34"/>
      <c r="AN138" s="40"/>
      <c r="AO138" s="34"/>
      <c r="AP138" s="34"/>
      <c r="AQ138" s="34"/>
      <c r="AR138" s="34"/>
      <c r="AS138" s="32" t="s">
        <v>271</v>
      </c>
      <c r="AT138" s="32" t="s">
        <v>271</v>
      </c>
      <c r="AU138" s="32" t="s">
        <v>271</v>
      </c>
      <c r="AV138" s="32" t="s">
        <v>269</v>
      </c>
      <c r="AW138" s="34"/>
      <c r="AX138" s="34"/>
      <c r="AY138" s="28">
        <v>129</v>
      </c>
    </row>
    <row r="139" spans="1:131" s="13" customFormat="1" ht="38.4" customHeight="1">
      <c r="A139" s="56" t="s">
        <v>330</v>
      </c>
      <c r="B139" s="31" t="s">
        <v>561</v>
      </c>
      <c r="C139" s="32" t="s">
        <v>75</v>
      </c>
      <c r="D139" s="32" t="s">
        <v>317</v>
      </c>
      <c r="E139" s="14" t="s">
        <v>81</v>
      </c>
      <c r="F139" s="31">
        <v>1</v>
      </c>
      <c r="G139" s="14" t="s">
        <v>282</v>
      </c>
      <c r="H139" s="36" t="s">
        <v>318</v>
      </c>
      <c r="I139" s="36" t="s">
        <v>328</v>
      </c>
      <c r="J139" s="33">
        <v>1</v>
      </c>
      <c r="K139" s="34"/>
      <c r="L139" s="24" t="s">
        <v>269</v>
      </c>
      <c r="M139" s="14" t="s">
        <v>274</v>
      </c>
      <c r="N139" s="32" t="s">
        <v>273</v>
      </c>
      <c r="O139" s="37">
        <v>87.415999999999997</v>
      </c>
      <c r="P139" s="38"/>
      <c r="Q139" s="19">
        <v>87.415999999999997</v>
      </c>
      <c r="R139" s="37">
        <f t="shared" si="56"/>
        <v>103.15087999999999</v>
      </c>
      <c r="S139" s="33" t="s">
        <v>90</v>
      </c>
      <c r="T139" s="32" t="s">
        <v>75</v>
      </c>
      <c r="U139" s="32" t="s">
        <v>92</v>
      </c>
      <c r="V139" s="39">
        <v>43089</v>
      </c>
      <c r="W139" s="39">
        <f t="shared" si="57"/>
        <v>43134</v>
      </c>
      <c r="X139" s="34"/>
      <c r="Y139" s="34"/>
      <c r="Z139" s="34"/>
      <c r="AA139" s="34"/>
      <c r="AB139" s="14" t="s">
        <v>282</v>
      </c>
      <c r="AC139" s="34"/>
      <c r="AD139" s="33">
        <v>796</v>
      </c>
      <c r="AE139" s="14" t="s">
        <v>93</v>
      </c>
      <c r="AF139" s="33">
        <v>200</v>
      </c>
      <c r="AG139" s="33">
        <v>93000000000</v>
      </c>
      <c r="AH139" s="32" t="s">
        <v>87</v>
      </c>
      <c r="AI139" s="39">
        <f t="shared" si="58"/>
        <v>43154</v>
      </c>
      <c r="AJ139" s="39">
        <f t="shared" si="59"/>
        <v>43154</v>
      </c>
      <c r="AK139" s="39">
        <f t="shared" si="60"/>
        <v>43184</v>
      </c>
      <c r="AL139" s="40" t="s">
        <v>173</v>
      </c>
      <c r="AM139" s="34"/>
      <c r="AN139" s="40"/>
      <c r="AO139" s="34"/>
      <c r="AP139" s="34"/>
      <c r="AQ139" s="34"/>
      <c r="AR139" s="34"/>
      <c r="AS139" s="32" t="s">
        <v>271</v>
      </c>
      <c r="AT139" s="32" t="s">
        <v>271</v>
      </c>
      <c r="AU139" s="32" t="s">
        <v>271</v>
      </c>
      <c r="AV139" s="32" t="s">
        <v>269</v>
      </c>
      <c r="AW139" s="34"/>
      <c r="AX139" s="34"/>
      <c r="AY139" s="28">
        <v>130</v>
      </c>
    </row>
    <row r="140" spans="1:131" s="100" customFormat="1" ht="82.8">
      <c r="A140" s="94" t="s">
        <v>174</v>
      </c>
      <c r="B140" s="86" t="s">
        <v>574</v>
      </c>
      <c r="C140" s="86" t="s">
        <v>75</v>
      </c>
      <c r="D140" s="87" t="s">
        <v>158</v>
      </c>
      <c r="E140" s="91" t="s">
        <v>81</v>
      </c>
      <c r="F140" s="86">
        <v>1</v>
      </c>
      <c r="G140" s="91" t="s">
        <v>182</v>
      </c>
      <c r="H140" s="94" t="s">
        <v>183</v>
      </c>
      <c r="I140" s="94">
        <v>27.9</v>
      </c>
      <c r="J140" s="86">
        <v>1</v>
      </c>
      <c r="K140" s="95"/>
      <c r="L140" s="91" t="s">
        <v>269</v>
      </c>
      <c r="M140" s="91" t="s">
        <v>162</v>
      </c>
      <c r="N140" s="91" t="s">
        <v>82</v>
      </c>
      <c r="O140" s="96">
        <v>251.63</v>
      </c>
      <c r="P140" s="96"/>
      <c r="Q140" s="96">
        <v>1308.5160000000001</v>
      </c>
      <c r="R140" s="97">
        <f t="shared" si="56"/>
        <v>1544.0488800000001</v>
      </c>
      <c r="S140" s="86" t="s">
        <v>90</v>
      </c>
      <c r="T140" s="86" t="s">
        <v>75</v>
      </c>
      <c r="U140" s="98" t="s">
        <v>92</v>
      </c>
      <c r="V140" s="99">
        <v>43112</v>
      </c>
      <c r="W140" s="99">
        <f t="shared" si="57"/>
        <v>43157</v>
      </c>
      <c r="X140" s="86"/>
      <c r="Y140" s="86"/>
      <c r="Z140" s="86"/>
      <c r="AA140" s="86"/>
      <c r="AB140" s="91" t="s">
        <v>575</v>
      </c>
      <c r="AC140" s="86"/>
      <c r="AD140" s="91">
        <v>796</v>
      </c>
      <c r="AE140" s="91" t="s">
        <v>93</v>
      </c>
      <c r="AF140" s="86">
        <v>108</v>
      </c>
      <c r="AG140" s="91">
        <v>93000000000</v>
      </c>
      <c r="AH140" s="91" t="s">
        <v>167</v>
      </c>
      <c r="AI140" s="99">
        <f t="shared" si="58"/>
        <v>43177</v>
      </c>
      <c r="AJ140" s="99">
        <f t="shared" si="59"/>
        <v>43177</v>
      </c>
      <c r="AK140" s="99">
        <f t="shared" si="60"/>
        <v>43207</v>
      </c>
      <c r="AL140" s="94" t="s">
        <v>173</v>
      </c>
      <c r="AM140" s="86"/>
      <c r="AN140" s="86"/>
      <c r="AO140" s="86"/>
      <c r="AP140" s="86"/>
      <c r="AQ140" s="86"/>
      <c r="AR140" s="86"/>
      <c r="AS140" s="86"/>
      <c r="AT140" s="86"/>
      <c r="AU140" s="86"/>
      <c r="AV140" s="86" t="s">
        <v>168</v>
      </c>
      <c r="AW140" s="91" t="s">
        <v>576</v>
      </c>
      <c r="AY140" s="101">
        <v>131</v>
      </c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102"/>
      <c r="BL140" s="102"/>
      <c r="BM140" s="102"/>
      <c r="BN140" s="102"/>
      <c r="BO140" s="102"/>
      <c r="BP140" s="102"/>
      <c r="BQ140" s="102"/>
      <c r="BR140" s="102"/>
      <c r="BS140" s="102"/>
      <c r="BT140" s="102"/>
      <c r="BU140" s="102"/>
      <c r="BV140" s="102"/>
      <c r="BW140" s="102"/>
      <c r="BX140" s="102"/>
      <c r="BY140" s="102"/>
      <c r="BZ140" s="102"/>
      <c r="CA140" s="102"/>
      <c r="CB140" s="102"/>
      <c r="CC140" s="102"/>
      <c r="CD140" s="102"/>
      <c r="CE140" s="102"/>
      <c r="CF140" s="102"/>
      <c r="CG140" s="102"/>
      <c r="CH140" s="102"/>
      <c r="CI140" s="102"/>
      <c r="CJ140" s="102"/>
      <c r="CK140" s="102"/>
      <c r="CL140" s="102"/>
      <c r="CM140" s="102"/>
      <c r="CN140" s="102"/>
      <c r="CO140" s="102"/>
      <c r="CP140" s="102"/>
      <c r="CQ140" s="102"/>
      <c r="CR140" s="102"/>
      <c r="CS140" s="102"/>
      <c r="CT140" s="102"/>
      <c r="CU140" s="102"/>
      <c r="CV140" s="102"/>
      <c r="CW140" s="102"/>
      <c r="CX140" s="102"/>
      <c r="CY140" s="102"/>
      <c r="CZ140" s="102"/>
      <c r="DA140" s="102"/>
      <c r="DB140" s="102"/>
      <c r="DC140" s="102"/>
      <c r="DD140" s="102"/>
      <c r="DE140" s="102"/>
      <c r="DF140" s="102"/>
      <c r="DG140" s="102"/>
      <c r="DH140" s="102"/>
      <c r="DI140" s="102"/>
      <c r="DJ140" s="102"/>
      <c r="DK140" s="102"/>
      <c r="DL140" s="102"/>
      <c r="DM140" s="102"/>
      <c r="DN140" s="102"/>
      <c r="DO140" s="102"/>
      <c r="DP140" s="102"/>
      <c r="DQ140" s="102"/>
      <c r="DR140" s="102"/>
      <c r="DS140" s="102"/>
      <c r="DT140" s="102"/>
      <c r="DU140" s="102"/>
      <c r="DV140" s="102"/>
      <c r="DW140" s="102"/>
      <c r="DX140" s="102"/>
      <c r="DY140" s="102"/>
      <c r="DZ140" s="102"/>
      <c r="EA140" s="102"/>
    </row>
    <row r="141" spans="1:131" s="100" customFormat="1" ht="55.2">
      <c r="A141" s="94" t="s">
        <v>174</v>
      </c>
      <c r="B141" s="86" t="s">
        <v>577</v>
      </c>
      <c r="C141" s="86" t="s">
        <v>75</v>
      </c>
      <c r="D141" s="87" t="s">
        <v>158</v>
      </c>
      <c r="E141" s="91" t="s">
        <v>81</v>
      </c>
      <c r="F141" s="91">
        <v>1</v>
      </c>
      <c r="G141" s="91" t="s">
        <v>204</v>
      </c>
      <c r="H141" s="94">
        <v>27.32</v>
      </c>
      <c r="I141" s="94">
        <v>27.32</v>
      </c>
      <c r="J141" s="86">
        <v>1</v>
      </c>
      <c r="K141" s="95"/>
      <c r="L141" s="91" t="s">
        <v>269</v>
      </c>
      <c r="M141" s="91" t="s">
        <v>162</v>
      </c>
      <c r="N141" s="91" t="s">
        <v>82</v>
      </c>
      <c r="O141" s="96">
        <v>1603.723</v>
      </c>
      <c r="P141" s="96"/>
      <c r="Q141" s="96">
        <v>1188.7660000000001</v>
      </c>
      <c r="R141" s="96">
        <f t="shared" ref="R141:R149" si="61">Q141*1.18</f>
        <v>1402.74388</v>
      </c>
      <c r="S141" s="86" t="s">
        <v>90</v>
      </c>
      <c r="T141" s="103" t="s">
        <v>75</v>
      </c>
      <c r="U141" s="98" t="s">
        <v>92</v>
      </c>
      <c r="V141" s="99">
        <v>43112</v>
      </c>
      <c r="W141" s="99">
        <f>V141+45</f>
        <v>43157</v>
      </c>
      <c r="X141" s="86"/>
      <c r="Y141" s="86"/>
      <c r="Z141" s="86"/>
      <c r="AA141" s="86"/>
      <c r="AB141" s="91" t="s">
        <v>578</v>
      </c>
      <c r="AC141" s="86"/>
      <c r="AD141" s="104">
        <v>6</v>
      </c>
      <c r="AE141" s="91" t="s">
        <v>96</v>
      </c>
      <c r="AF141" s="86">
        <v>1147</v>
      </c>
      <c r="AG141" s="91">
        <v>93000000000</v>
      </c>
      <c r="AH141" s="91" t="s">
        <v>167</v>
      </c>
      <c r="AI141" s="99">
        <f>W141+20</f>
        <v>43177</v>
      </c>
      <c r="AJ141" s="99">
        <f>AI141</f>
        <v>43177</v>
      </c>
      <c r="AK141" s="99">
        <f t="shared" si="60"/>
        <v>43207</v>
      </c>
      <c r="AL141" s="94" t="s">
        <v>173</v>
      </c>
      <c r="AM141" s="86"/>
      <c r="AN141" s="86"/>
      <c r="AO141" s="86"/>
      <c r="AP141" s="86"/>
      <c r="AQ141" s="86"/>
      <c r="AR141" s="86"/>
      <c r="AS141" s="86"/>
      <c r="AT141" s="86"/>
      <c r="AU141" s="86"/>
      <c r="AV141" s="86" t="s">
        <v>168</v>
      </c>
      <c r="AW141" s="91" t="s">
        <v>576</v>
      </c>
      <c r="AY141" s="28">
        <v>132</v>
      </c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S141" s="102"/>
      <c r="BT141" s="102"/>
      <c r="BU141" s="102"/>
      <c r="BV141" s="102"/>
      <c r="BW141" s="102"/>
      <c r="BX141" s="102"/>
      <c r="BY141" s="102"/>
      <c r="BZ141" s="102"/>
      <c r="CA141" s="102"/>
      <c r="CB141" s="102"/>
      <c r="CC141" s="102"/>
      <c r="CD141" s="102"/>
      <c r="CE141" s="102"/>
      <c r="CF141" s="102"/>
      <c r="CG141" s="102"/>
      <c r="CH141" s="102"/>
      <c r="CI141" s="102"/>
      <c r="CJ141" s="102"/>
      <c r="CK141" s="102"/>
      <c r="CL141" s="102"/>
      <c r="CM141" s="102"/>
      <c r="CN141" s="102"/>
      <c r="CO141" s="102"/>
      <c r="CP141" s="102"/>
      <c r="CQ141" s="102"/>
      <c r="CR141" s="102"/>
      <c r="CS141" s="102"/>
      <c r="CT141" s="102"/>
      <c r="CU141" s="102"/>
      <c r="CV141" s="102"/>
      <c r="CW141" s="102"/>
      <c r="CX141" s="102"/>
      <c r="CY141" s="102"/>
      <c r="CZ141" s="102"/>
      <c r="DA141" s="102"/>
      <c r="DB141" s="102"/>
      <c r="DC141" s="102"/>
      <c r="DD141" s="102"/>
      <c r="DE141" s="102"/>
      <c r="DF141" s="102"/>
      <c r="DG141" s="102"/>
      <c r="DH141" s="102"/>
      <c r="DI141" s="102"/>
      <c r="DJ141" s="102"/>
      <c r="DK141" s="102"/>
      <c r="DL141" s="102"/>
      <c r="DM141" s="102"/>
      <c r="DN141" s="102"/>
      <c r="DO141" s="102"/>
      <c r="DP141" s="102"/>
      <c r="DQ141" s="102"/>
      <c r="DR141" s="102"/>
      <c r="DS141" s="102"/>
      <c r="DT141" s="102"/>
      <c r="DU141" s="102"/>
      <c r="DV141" s="102"/>
      <c r="DW141" s="102"/>
      <c r="DX141" s="102"/>
      <c r="DY141" s="102"/>
      <c r="DZ141" s="102"/>
      <c r="EA141" s="102"/>
    </row>
    <row r="142" spans="1:131" s="100" customFormat="1" ht="102.75" customHeight="1">
      <c r="A142" s="105" t="s">
        <v>174</v>
      </c>
      <c r="B142" s="86" t="s">
        <v>579</v>
      </c>
      <c r="C142" s="106" t="s">
        <v>75</v>
      </c>
      <c r="D142" s="106" t="s">
        <v>275</v>
      </c>
      <c r="E142" s="91" t="s">
        <v>81</v>
      </c>
      <c r="F142" s="91">
        <v>1</v>
      </c>
      <c r="G142" s="108" t="s">
        <v>331</v>
      </c>
      <c r="H142" s="109">
        <v>27.32</v>
      </c>
      <c r="I142" s="109">
        <v>27.32</v>
      </c>
      <c r="J142" s="86">
        <v>1</v>
      </c>
      <c r="K142" s="107"/>
      <c r="L142" s="91" t="s">
        <v>269</v>
      </c>
      <c r="M142" s="91" t="s">
        <v>274</v>
      </c>
      <c r="N142" s="110" t="s">
        <v>82</v>
      </c>
      <c r="O142" s="111">
        <v>112.02</v>
      </c>
      <c r="P142" s="107"/>
      <c r="Q142" s="112">
        <v>112.02</v>
      </c>
      <c r="R142" s="113">
        <f t="shared" si="61"/>
        <v>132.18359999999998</v>
      </c>
      <c r="S142" s="86" t="s">
        <v>90</v>
      </c>
      <c r="T142" s="110" t="s">
        <v>75</v>
      </c>
      <c r="U142" s="110" t="s">
        <v>92</v>
      </c>
      <c r="V142" s="99">
        <v>43112</v>
      </c>
      <c r="W142" s="99">
        <f t="shared" si="57"/>
        <v>43157</v>
      </c>
      <c r="X142" s="107"/>
      <c r="Y142" s="107"/>
      <c r="Z142" s="107"/>
      <c r="AA142" s="107"/>
      <c r="AB142" s="108" t="s">
        <v>331</v>
      </c>
      <c r="AC142" s="107"/>
      <c r="AD142" s="86">
        <v>6</v>
      </c>
      <c r="AE142" s="86" t="s">
        <v>96</v>
      </c>
      <c r="AF142" s="86">
        <v>1500</v>
      </c>
      <c r="AG142" s="86">
        <v>93000000000</v>
      </c>
      <c r="AH142" s="110" t="s">
        <v>87</v>
      </c>
      <c r="AI142" s="99">
        <f t="shared" si="58"/>
        <v>43177</v>
      </c>
      <c r="AJ142" s="99">
        <f t="shared" si="59"/>
        <v>43177</v>
      </c>
      <c r="AK142" s="99">
        <f t="shared" si="60"/>
        <v>43207</v>
      </c>
      <c r="AL142" s="114" t="s">
        <v>173</v>
      </c>
      <c r="AM142" s="107"/>
      <c r="AN142" s="114"/>
      <c r="AO142" s="107"/>
      <c r="AP142" s="107"/>
      <c r="AQ142" s="107"/>
      <c r="AR142" s="107"/>
      <c r="AS142" s="110" t="s">
        <v>271</v>
      </c>
      <c r="AT142" s="110" t="s">
        <v>271</v>
      </c>
      <c r="AU142" s="110" t="s">
        <v>271</v>
      </c>
      <c r="AV142" s="110" t="s">
        <v>269</v>
      </c>
      <c r="AW142" s="91" t="s">
        <v>576</v>
      </c>
      <c r="AY142" s="28">
        <v>133</v>
      </c>
    </row>
    <row r="143" spans="1:131" s="120" customFormat="1" ht="217.5" customHeight="1">
      <c r="A143" s="115" t="s">
        <v>580</v>
      </c>
      <c r="B143" s="91" t="s">
        <v>588</v>
      </c>
      <c r="C143" s="91" t="s">
        <v>75</v>
      </c>
      <c r="D143" s="91" t="s">
        <v>76</v>
      </c>
      <c r="E143" s="91" t="s">
        <v>81</v>
      </c>
      <c r="F143" s="91">
        <v>1</v>
      </c>
      <c r="G143" s="91" t="s">
        <v>589</v>
      </c>
      <c r="H143" s="115" t="s">
        <v>590</v>
      </c>
      <c r="I143" s="115" t="s">
        <v>590</v>
      </c>
      <c r="J143" s="91">
        <v>1</v>
      </c>
      <c r="K143" s="91"/>
      <c r="L143" s="91" t="s">
        <v>269</v>
      </c>
      <c r="M143" s="124" t="s">
        <v>107</v>
      </c>
      <c r="N143" s="110" t="s">
        <v>82</v>
      </c>
      <c r="O143" s="116">
        <f>P143*0.7</f>
        <v>244.89079999999998</v>
      </c>
      <c r="P143" s="91">
        <v>349.84399999999999</v>
      </c>
      <c r="Q143" s="91">
        <f t="shared" ref="Q143:Q149" si="62">P143</f>
        <v>349.84399999999999</v>
      </c>
      <c r="R143" s="116">
        <f t="shared" si="61"/>
        <v>412.81591999999995</v>
      </c>
      <c r="S143" s="91" t="s">
        <v>90</v>
      </c>
      <c r="T143" s="91" t="s">
        <v>75</v>
      </c>
      <c r="U143" s="110" t="s">
        <v>92</v>
      </c>
      <c r="V143" s="117">
        <v>43112</v>
      </c>
      <c r="W143" s="117">
        <f t="shared" ref="W143:W149" si="63">V143+45</f>
        <v>43157</v>
      </c>
      <c r="X143" s="91"/>
      <c r="Y143" s="91"/>
      <c r="Z143" s="91"/>
      <c r="AA143" s="91"/>
      <c r="AB143" s="91" t="str">
        <f t="shared" ref="AB143:AB149" si="64">G143</f>
        <v>Поставка ГСМ г.Ак-Довурак</v>
      </c>
      <c r="AC143" s="107"/>
      <c r="AD143" s="91">
        <v>112</v>
      </c>
      <c r="AE143" s="91" t="s">
        <v>94</v>
      </c>
      <c r="AF143" s="91">
        <v>8500</v>
      </c>
      <c r="AG143" s="118">
        <v>930000000</v>
      </c>
      <c r="AH143" s="91" t="s">
        <v>87</v>
      </c>
      <c r="AI143" s="117">
        <f t="shared" ref="AI143:AI149" si="65">W143+20</f>
        <v>43177</v>
      </c>
      <c r="AJ143" s="117">
        <f t="shared" ref="AJ143:AJ149" si="66">AI143</f>
        <v>43177</v>
      </c>
      <c r="AK143" s="117">
        <f t="shared" ref="AK143:AK149" si="67">AJ143+365</f>
        <v>43542</v>
      </c>
      <c r="AL143" s="91">
        <v>2018</v>
      </c>
      <c r="AM143" s="91"/>
      <c r="AN143" s="91" t="s">
        <v>99</v>
      </c>
      <c r="AO143" s="91" t="s">
        <v>591</v>
      </c>
      <c r="AP143" s="119" t="s">
        <v>592</v>
      </c>
      <c r="AQ143" s="91" t="s">
        <v>271</v>
      </c>
      <c r="AR143" s="91">
        <v>2018</v>
      </c>
      <c r="AS143" s="91" t="s">
        <v>271</v>
      </c>
      <c r="AT143" s="91" t="s">
        <v>271</v>
      </c>
      <c r="AU143" s="91" t="s">
        <v>271</v>
      </c>
      <c r="AV143" s="91" t="s">
        <v>154</v>
      </c>
      <c r="AW143" s="91" t="s">
        <v>607</v>
      </c>
      <c r="AY143" s="125">
        <v>143</v>
      </c>
    </row>
    <row r="144" spans="1:131" s="120" customFormat="1" ht="217.5" customHeight="1">
      <c r="A144" s="115" t="s">
        <v>580</v>
      </c>
      <c r="B144" s="91" t="s">
        <v>593</v>
      </c>
      <c r="C144" s="91" t="s">
        <v>75</v>
      </c>
      <c r="D144" s="91" t="s">
        <v>76</v>
      </c>
      <c r="E144" s="91" t="s">
        <v>81</v>
      </c>
      <c r="F144" s="91">
        <v>1</v>
      </c>
      <c r="G144" s="91" t="s">
        <v>594</v>
      </c>
      <c r="H144" s="115" t="s">
        <v>590</v>
      </c>
      <c r="I144" s="115" t="s">
        <v>590</v>
      </c>
      <c r="J144" s="91">
        <v>1</v>
      </c>
      <c r="K144" s="91"/>
      <c r="L144" s="91" t="s">
        <v>269</v>
      </c>
      <c r="M144" s="124" t="s">
        <v>107</v>
      </c>
      <c r="N144" s="110" t="s">
        <v>82</v>
      </c>
      <c r="O144" s="116">
        <f>P144/0.7</f>
        <v>276.02428571428572</v>
      </c>
      <c r="P144" s="91">
        <v>193.21700000000001</v>
      </c>
      <c r="Q144" s="91">
        <f t="shared" si="62"/>
        <v>193.21700000000001</v>
      </c>
      <c r="R144" s="116">
        <f t="shared" si="61"/>
        <v>227.99606</v>
      </c>
      <c r="S144" s="91" t="s">
        <v>90</v>
      </c>
      <c r="T144" s="91" t="s">
        <v>75</v>
      </c>
      <c r="U144" s="110" t="s">
        <v>92</v>
      </c>
      <c r="V144" s="117">
        <v>43112</v>
      </c>
      <c r="W144" s="117">
        <f t="shared" si="63"/>
        <v>43157</v>
      </c>
      <c r="X144" s="91"/>
      <c r="Y144" s="91"/>
      <c r="Z144" s="91"/>
      <c r="AA144" s="91"/>
      <c r="AB144" s="91" t="str">
        <f t="shared" si="64"/>
        <v>Поставка ГСМ с. Бай-Хаак</v>
      </c>
      <c r="AC144" s="107"/>
      <c r="AD144" s="91">
        <v>112</v>
      </c>
      <c r="AE144" s="91" t="s">
        <v>94</v>
      </c>
      <c r="AF144" s="91">
        <v>4700</v>
      </c>
      <c r="AG144" s="118">
        <v>930000000</v>
      </c>
      <c r="AH144" s="91" t="s">
        <v>87</v>
      </c>
      <c r="AI144" s="117">
        <f t="shared" si="65"/>
        <v>43177</v>
      </c>
      <c r="AJ144" s="117">
        <f t="shared" si="66"/>
        <v>43177</v>
      </c>
      <c r="AK144" s="117">
        <f t="shared" si="67"/>
        <v>43542</v>
      </c>
      <c r="AL144" s="91">
        <v>2018</v>
      </c>
      <c r="AM144" s="91"/>
      <c r="AN144" s="91" t="s">
        <v>99</v>
      </c>
      <c r="AO144" s="91" t="s">
        <v>591</v>
      </c>
      <c r="AP144" s="119" t="s">
        <v>592</v>
      </c>
      <c r="AQ144" s="91" t="s">
        <v>271</v>
      </c>
      <c r="AR144" s="91">
        <v>2018</v>
      </c>
      <c r="AS144" s="91" t="s">
        <v>271</v>
      </c>
      <c r="AT144" s="91" t="s">
        <v>271</v>
      </c>
      <c r="AU144" s="91" t="s">
        <v>271</v>
      </c>
      <c r="AV144" s="91" t="s">
        <v>154</v>
      </c>
      <c r="AW144" s="91" t="s">
        <v>607</v>
      </c>
      <c r="AY144" s="121">
        <v>144</v>
      </c>
    </row>
    <row r="145" spans="1:51" s="120" customFormat="1" ht="217.5" customHeight="1">
      <c r="A145" s="115" t="s">
        <v>580</v>
      </c>
      <c r="B145" s="91" t="s">
        <v>595</v>
      </c>
      <c r="C145" s="91" t="s">
        <v>75</v>
      </c>
      <c r="D145" s="91" t="s">
        <v>76</v>
      </c>
      <c r="E145" s="91" t="s">
        <v>81</v>
      </c>
      <c r="F145" s="91">
        <v>1</v>
      </c>
      <c r="G145" s="91" t="s">
        <v>596</v>
      </c>
      <c r="H145" s="115" t="s">
        <v>590</v>
      </c>
      <c r="I145" s="115" t="s">
        <v>590</v>
      </c>
      <c r="J145" s="91">
        <v>1</v>
      </c>
      <c r="K145" s="91"/>
      <c r="L145" s="91" t="s">
        <v>269</v>
      </c>
      <c r="M145" s="124" t="s">
        <v>107</v>
      </c>
      <c r="N145" s="110" t="s">
        <v>82</v>
      </c>
      <c r="O145" s="116">
        <f>P145*0.7</f>
        <v>74.906999999999996</v>
      </c>
      <c r="P145" s="91">
        <v>107.01</v>
      </c>
      <c r="Q145" s="91">
        <f t="shared" si="62"/>
        <v>107.01</v>
      </c>
      <c r="R145" s="116">
        <f t="shared" si="61"/>
        <v>126.2718</v>
      </c>
      <c r="S145" s="91" t="s">
        <v>90</v>
      </c>
      <c r="T145" s="91" t="s">
        <v>75</v>
      </c>
      <c r="U145" s="110" t="s">
        <v>92</v>
      </c>
      <c r="V145" s="117">
        <v>43112</v>
      </c>
      <c r="W145" s="117">
        <f t="shared" si="63"/>
        <v>43157</v>
      </c>
      <c r="X145" s="91"/>
      <c r="Y145" s="91"/>
      <c r="Z145" s="91"/>
      <c r="AA145" s="91"/>
      <c r="AB145" s="91" t="str">
        <f t="shared" si="64"/>
        <v>Поставка ГСМ с. Балгазын</v>
      </c>
      <c r="AC145" s="107"/>
      <c r="AD145" s="91">
        <v>112</v>
      </c>
      <c r="AE145" s="91" t="s">
        <v>94</v>
      </c>
      <c r="AF145" s="91">
        <v>2600</v>
      </c>
      <c r="AG145" s="118">
        <v>930000000</v>
      </c>
      <c r="AH145" s="91" t="s">
        <v>87</v>
      </c>
      <c r="AI145" s="117">
        <f t="shared" si="65"/>
        <v>43177</v>
      </c>
      <c r="AJ145" s="117">
        <f t="shared" si="66"/>
        <v>43177</v>
      </c>
      <c r="AK145" s="117">
        <f t="shared" si="67"/>
        <v>43542</v>
      </c>
      <c r="AL145" s="91">
        <v>2018</v>
      </c>
      <c r="AM145" s="91"/>
      <c r="AN145" s="91" t="s">
        <v>99</v>
      </c>
      <c r="AO145" s="91" t="s">
        <v>591</v>
      </c>
      <c r="AP145" s="119" t="s">
        <v>592</v>
      </c>
      <c r="AQ145" s="91" t="s">
        <v>271</v>
      </c>
      <c r="AR145" s="91">
        <v>2018</v>
      </c>
      <c r="AS145" s="91" t="s">
        <v>271</v>
      </c>
      <c r="AT145" s="91" t="s">
        <v>271</v>
      </c>
      <c r="AU145" s="91" t="s">
        <v>271</v>
      </c>
      <c r="AV145" s="91" t="s">
        <v>154</v>
      </c>
      <c r="AW145" s="91" t="s">
        <v>607</v>
      </c>
      <c r="AY145" s="121">
        <v>145</v>
      </c>
    </row>
    <row r="146" spans="1:51" s="120" customFormat="1" ht="217.5" customHeight="1">
      <c r="A146" s="115" t="s">
        <v>580</v>
      </c>
      <c r="B146" s="91" t="s">
        <v>597</v>
      </c>
      <c r="C146" s="91" t="s">
        <v>75</v>
      </c>
      <c r="D146" s="91" t="s">
        <v>76</v>
      </c>
      <c r="E146" s="91" t="s">
        <v>81</v>
      </c>
      <c r="F146" s="91">
        <v>1</v>
      </c>
      <c r="G146" s="91" t="s">
        <v>598</v>
      </c>
      <c r="H146" s="115" t="s">
        <v>590</v>
      </c>
      <c r="I146" s="115" t="s">
        <v>590</v>
      </c>
      <c r="J146" s="91">
        <v>1</v>
      </c>
      <c r="K146" s="91"/>
      <c r="L146" s="91" t="s">
        <v>269</v>
      </c>
      <c r="M146" s="124" t="s">
        <v>107</v>
      </c>
      <c r="N146" s="110" t="s">
        <v>82</v>
      </c>
      <c r="O146" s="116">
        <f>P146*0.7</f>
        <v>1190.0090999999998</v>
      </c>
      <c r="P146" s="91">
        <v>1700.0129999999999</v>
      </c>
      <c r="Q146" s="91">
        <f t="shared" si="62"/>
        <v>1700.0129999999999</v>
      </c>
      <c r="R146" s="116">
        <f t="shared" si="61"/>
        <v>2006.0153399999997</v>
      </c>
      <c r="S146" s="91" t="s">
        <v>90</v>
      </c>
      <c r="T146" s="91" t="s">
        <v>75</v>
      </c>
      <c r="U146" s="110" t="s">
        <v>92</v>
      </c>
      <c r="V146" s="117">
        <v>43112</v>
      </c>
      <c r="W146" s="117">
        <f t="shared" si="63"/>
        <v>43157</v>
      </c>
      <c r="X146" s="91"/>
      <c r="Y146" s="91"/>
      <c r="Z146" s="91"/>
      <c r="AA146" s="91"/>
      <c r="AB146" s="91" t="str">
        <f t="shared" si="64"/>
        <v>Поставка ГСМ г.Кызыл</v>
      </c>
      <c r="AC146" s="107"/>
      <c r="AD146" s="91">
        <v>112</v>
      </c>
      <c r="AE146" s="91" t="s">
        <v>94</v>
      </c>
      <c r="AF146" s="91">
        <v>41400</v>
      </c>
      <c r="AG146" s="118">
        <v>930000000</v>
      </c>
      <c r="AH146" s="91" t="s">
        <v>87</v>
      </c>
      <c r="AI146" s="117">
        <f t="shared" si="65"/>
        <v>43177</v>
      </c>
      <c r="AJ146" s="117">
        <f t="shared" si="66"/>
        <v>43177</v>
      </c>
      <c r="AK146" s="117">
        <f t="shared" si="67"/>
        <v>43542</v>
      </c>
      <c r="AL146" s="91">
        <v>2018</v>
      </c>
      <c r="AM146" s="91"/>
      <c r="AN146" s="91" t="s">
        <v>99</v>
      </c>
      <c r="AO146" s="91" t="s">
        <v>591</v>
      </c>
      <c r="AP146" s="119" t="s">
        <v>592</v>
      </c>
      <c r="AQ146" s="91" t="s">
        <v>271</v>
      </c>
      <c r="AR146" s="91">
        <v>2018</v>
      </c>
      <c r="AS146" s="91" t="s">
        <v>271</v>
      </c>
      <c r="AT146" s="91" t="s">
        <v>271</v>
      </c>
      <c r="AU146" s="91" t="s">
        <v>271</v>
      </c>
      <c r="AV146" s="91" t="s">
        <v>154</v>
      </c>
      <c r="AW146" s="91" t="s">
        <v>607</v>
      </c>
      <c r="AY146" s="121">
        <v>146</v>
      </c>
    </row>
    <row r="147" spans="1:51" s="120" customFormat="1" ht="217.5" customHeight="1">
      <c r="A147" s="115" t="s">
        <v>580</v>
      </c>
      <c r="B147" s="91" t="s">
        <v>599</v>
      </c>
      <c r="C147" s="91" t="s">
        <v>75</v>
      </c>
      <c r="D147" s="91" t="s">
        <v>76</v>
      </c>
      <c r="E147" s="91" t="s">
        <v>81</v>
      </c>
      <c r="F147" s="91">
        <v>1</v>
      </c>
      <c r="G147" s="91" t="s">
        <v>600</v>
      </c>
      <c r="H147" s="115" t="s">
        <v>590</v>
      </c>
      <c r="I147" s="115" t="s">
        <v>590</v>
      </c>
      <c r="J147" s="91">
        <v>1</v>
      </c>
      <c r="K147" s="91"/>
      <c r="L147" s="91" t="s">
        <v>269</v>
      </c>
      <c r="M147" s="124" t="s">
        <v>107</v>
      </c>
      <c r="N147" s="110" t="s">
        <v>82</v>
      </c>
      <c r="O147" s="116">
        <f>P147/0.7</f>
        <v>228.90428571428575</v>
      </c>
      <c r="P147" s="91">
        <v>160.233</v>
      </c>
      <c r="Q147" s="91">
        <f t="shared" si="62"/>
        <v>160.233</v>
      </c>
      <c r="R147" s="116">
        <f t="shared" si="61"/>
        <v>189.07494</v>
      </c>
      <c r="S147" s="91" t="s">
        <v>90</v>
      </c>
      <c r="T147" s="91" t="s">
        <v>75</v>
      </c>
      <c r="U147" s="110" t="s">
        <v>92</v>
      </c>
      <c r="V147" s="117">
        <v>43112</v>
      </c>
      <c r="W147" s="117">
        <f t="shared" si="63"/>
        <v>43157</v>
      </c>
      <c r="X147" s="91"/>
      <c r="Y147" s="91"/>
      <c r="Z147" s="91"/>
      <c r="AA147" s="91"/>
      <c r="AB147" s="91" t="str">
        <f t="shared" si="64"/>
        <v>Поставка ГСМ г.Чадан</v>
      </c>
      <c r="AC147" s="107"/>
      <c r="AD147" s="91">
        <v>112</v>
      </c>
      <c r="AE147" s="91" t="s">
        <v>94</v>
      </c>
      <c r="AF147" s="91">
        <v>3900</v>
      </c>
      <c r="AG147" s="118">
        <v>930000000</v>
      </c>
      <c r="AH147" s="91" t="s">
        <v>87</v>
      </c>
      <c r="AI147" s="117">
        <f t="shared" si="65"/>
        <v>43177</v>
      </c>
      <c r="AJ147" s="117">
        <f t="shared" si="66"/>
        <v>43177</v>
      </c>
      <c r="AK147" s="117">
        <f t="shared" si="67"/>
        <v>43542</v>
      </c>
      <c r="AL147" s="91">
        <v>2018</v>
      </c>
      <c r="AM147" s="91"/>
      <c r="AN147" s="91" t="s">
        <v>99</v>
      </c>
      <c r="AO147" s="91" t="s">
        <v>591</v>
      </c>
      <c r="AP147" s="119" t="s">
        <v>592</v>
      </c>
      <c r="AQ147" s="91" t="s">
        <v>271</v>
      </c>
      <c r="AR147" s="91">
        <v>2018</v>
      </c>
      <c r="AS147" s="91" t="s">
        <v>271</v>
      </c>
      <c r="AT147" s="91" t="s">
        <v>271</v>
      </c>
      <c r="AU147" s="91" t="s">
        <v>271</v>
      </c>
      <c r="AV147" s="91" t="s">
        <v>154</v>
      </c>
      <c r="AW147" s="91" t="s">
        <v>607</v>
      </c>
      <c r="AY147" s="121">
        <v>147</v>
      </c>
    </row>
    <row r="148" spans="1:51" s="120" customFormat="1" ht="217.5" customHeight="1">
      <c r="A148" s="115" t="s">
        <v>580</v>
      </c>
      <c r="B148" s="91" t="s">
        <v>601</v>
      </c>
      <c r="C148" s="91" t="s">
        <v>75</v>
      </c>
      <c r="D148" s="91" t="s">
        <v>76</v>
      </c>
      <c r="E148" s="91" t="s">
        <v>81</v>
      </c>
      <c r="F148" s="91">
        <v>1</v>
      </c>
      <c r="G148" s="91" t="s">
        <v>602</v>
      </c>
      <c r="H148" s="115" t="s">
        <v>590</v>
      </c>
      <c r="I148" s="115" t="s">
        <v>590</v>
      </c>
      <c r="J148" s="91">
        <v>1</v>
      </c>
      <c r="K148" s="91"/>
      <c r="L148" s="91" t="s">
        <v>269</v>
      </c>
      <c r="M148" s="124" t="s">
        <v>107</v>
      </c>
      <c r="N148" s="110" t="s">
        <v>82</v>
      </c>
      <c r="O148" s="116">
        <f>P148/0.7</f>
        <v>229.1057142857143</v>
      </c>
      <c r="P148" s="91">
        <v>160.374</v>
      </c>
      <c r="Q148" s="91">
        <f t="shared" si="62"/>
        <v>160.374</v>
      </c>
      <c r="R148" s="116">
        <f t="shared" si="61"/>
        <v>189.24131999999997</v>
      </c>
      <c r="S148" s="91" t="s">
        <v>90</v>
      </c>
      <c r="T148" s="91" t="s">
        <v>75</v>
      </c>
      <c r="U148" s="110" t="s">
        <v>92</v>
      </c>
      <c r="V148" s="117">
        <v>43112</v>
      </c>
      <c r="W148" s="117">
        <f t="shared" si="63"/>
        <v>43157</v>
      </c>
      <c r="X148" s="91"/>
      <c r="Y148" s="91"/>
      <c r="Z148" s="91"/>
      <c r="AA148" s="91"/>
      <c r="AB148" s="91" t="str">
        <f>G148</f>
        <v>Поставка ГСМ с. Сарыг-Сеп</v>
      </c>
      <c r="AC148" s="107"/>
      <c r="AD148" s="91">
        <v>112</v>
      </c>
      <c r="AE148" s="91" t="s">
        <v>94</v>
      </c>
      <c r="AF148" s="91">
        <v>3900</v>
      </c>
      <c r="AG148" s="118">
        <v>930000000</v>
      </c>
      <c r="AH148" s="91" t="s">
        <v>87</v>
      </c>
      <c r="AI148" s="117">
        <f t="shared" si="65"/>
        <v>43177</v>
      </c>
      <c r="AJ148" s="117">
        <f t="shared" si="66"/>
        <v>43177</v>
      </c>
      <c r="AK148" s="117">
        <f t="shared" si="67"/>
        <v>43542</v>
      </c>
      <c r="AL148" s="91">
        <v>2018</v>
      </c>
      <c r="AM148" s="91"/>
      <c r="AN148" s="91" t="s">
        <v>99</v>
      </c>
      <c r="AO148" s="91" t="s">
        <v>591</v>
      </c>
      <c r="AP148" s="119" t="s">
        <v>592</v>
      </c>
      <c r="AQ148" s="91" t="s">
        <v>271</v>
      </c>
      <c r="AR148" s="91">
        <v>2018</v>
      </c>
      <c r="AS148" s="91" t="s">
        <v>271</v>
      </c>
      <c r="AT148" s="91" t="s">
        <v>271</v>
      </c>
      <c r="AU148" s="91" t="s">
        <v>271</v>
      </c>
      <c r="AV148" s="91" t="s">
        <v>154</v>
      </c>
      <c r="AW148" s="91" t="s">
        <v>607</v>
      </c>
      <c r="AY148" s="121">
        <v>148</v>
      </c>
    </row>
    <row r="149" spans="1:51" s="120" customFormat="1" ht="217.5" customHeight="1">
      <c r="A149" s="115" t="s">
        <v>580</v>
      </c>
      <c r="B149" s="91" t="s">
        <v>603</v>
      </c>
      <c r="C149" s="91" t="s">
        <v>75</v>
      </c>
      <c r="D149" s="91" t="s">
        <v>76</v>
      </c>
      <c r="E149" s="91" t="s">
        <v>81</v>
      </c>
      <c r="F149" s="91">
        <v>1</v>
      </c>
      <c r="G149" s="91" t="s">
        <v>604</v>
      </c>
      <c r="H149" s="115" t="s">
        <v>590</v>
      </c>
      <c r="I149" s="115" t="s">
        <v>590</v>
      </c>
      <c r="J149" s="91">
        <v>1</v>
      </c>
      <c r="K149" s="91"/>
      <c r="L149" s="91" t="s">
        <v>269</v>
      </c>
      <c r="M149" s="124" t="s">
        <v>107</v>
      </c>
      <c r="N149" s="110" t="s">
        <v>82</v>
      </c>
      <c r="O149" s="116">
        <f>P149/0.7</f>
        <v>264.0428571428572</v>
      </c>
      <c r="P149" s="91">
        <v>184.83</v>
      </c>
      <c r="Q149" s="91">
        <f t="shared" si="62"/>
        <v>184.83</v>
      </c>
      <c r="R149" s="116">
        <f t="shared" si="61"/>
        <v>218.0994</v>
      </c>
      <c r="S149" s="91" t="s">
        <v>90</v>
      </c>
      <c r="T149" s="91" t="s">
        <v>75</v>
      </c>
      <c r="U149" s="110" t="s">
        <v>92</v>
      </c>
      <c r="V149" s="117">
        <v>43112</v>
      </c>
      <c r="W149" s="117">
        <f t="shared" si="63"/>
        <v>43157</v>
      </c>
      <c r="X149" s="91"/>
      <c r="Y149" s="91"/>
      <c r="Z149" s="91"/>
      <c r="AA149" s="91"/>
      <c r="AB149" s="91" t="str">
        <f t="shared" si="64"/>
        <v>Поставка ГСМ г. Шагонар</v>
      </c>
      <c r="AC149" s="107"/>
      <c r="AD149" s="91">
        <v>112</v>
      </c>
      <c r="AE149" s="91" t="s">
        <v>94</v>
      </c>
      <c r="AF149" s="91">
        <v>4500</v>
      </c>
      <c r="AG149" s="118">
        <v>930000000</v>
      </c>
      <c r="AH149" s="91" t="s">
        <v>87</v>
      </c>
      <c r="AI149" s="117">
        <f t="shared" si="65"/>
        <v>43177</v>
      </c>
      <c r="AJ149" s="117">
        <f t="shared" si="66"/>
        <v>43177</v>
      </c>
      <c r="AK149" s="117">
        <f t="shared" si="67"/>
        <v>43542</v>
      </c>
      <c r="AL149" s="91">
        <v>2018</v>
      </c>
      <c r="AM149" s="91"/>
      <c r="AN149" s="91" t="s">
        <v>99</v>
      </c>
      <c r="AO149" s="91" t="s">
        <v>591</v>
      </c>
      <c r="AP149" s="119" t="s">
        <v>592</v>
      </c>
      <c r="AQ149" s="91" t="s">
        <v>271</v>
      </c>
      <c r="AR149" s="91">
        <v>2018</v>
      </c>
      <c r="AS149" s="91" t="s">
        <v>271</v>
      </c>
      <c r="AT149" s="91" t="s">
        <v>271</v>
      </c>
      <c r="AU149" s="91" t="s">
        <v>271</v>
      </c>
      <c r="AV149" s="91" t="s">
        <v>154</v>
      </c>
      <c r="AW149" s="91" t="s">
        <v>607</v>
      </c>
      <c r="AY149" s="121">
        <v>149</v>
      </c>
    </row>
    <row r="150" spans="1:51" s="120" customFormat="1" ht="339" customHeight="1">
      <c r="A150" s="115" t="s">
        <v>225</v>
      </c>
      <c r="B150" s="91" t="s">
        <v>610</v>
      </c>
      <c r="C150" s="91" t="s">
        <v>75</v>
      </c>
      <c r="D150" s="91" t="s">
        <v>76</v>
      </c>
      <c r="E150" s="91" t="s">
        <v>226</v>
      </c>
      <c r="F150" s="91">
        <v>1</v>
      </c>
      <c r="G150" s="91" t="s">
        <v>639</v>
      </c>
      <c r="H150" s="91" t="s">
        <v>611</v>
      </c>
      <c r="I150" s="91" t="s">
        <v>611</v>
      </c>
      <c r="J150" s="91">
        <v>1</v>
      </c>
      <c r="K150" s="91"/>
      <c r="L150" s="91" t="s">
        <v>269</v>
      </c>
      <c r="M150" s="91" t="s">
        <v>612</v>
      </c>
      <c r="N150" s="91" t="s">
        <v>583</v>
      </c>
      <c r="O150" s="116">
        <f>Q150/0.7</f>
        <v>1577.7257142857143</v>
      </c>
      <c r="P150" s="91"/>
      <c r="Q150" s="116">
        <v>1104.4079999999999</v>
      </c>
      <c r="R150" s="116">
        <f t="shared" ref="R150:R155" si="68">Q150*1.18</f>
        <v>1303.2014399999998</v>
      </c>
      <c r="S150" s="91" t="s">
        <v>104</v>
      </c>
      <c r="T150" s="91" t="s">
        <v>75</v>
      </c>
      <c r="U150" s="110" t="s">
        <v>92</v>
      </c>
      <c r="V150" s="117">
        <v>43153</v>
      </c>
      <c r="W150" s="117">
        <f t="shared" ref="W150:W155" si="69">V150+45</f>
        <v>43198</v>
      </c>
      <c r="X150" s="91"/>
      <c r="Y150" s="91"/>
      <c r="Z150" s="91"/>
      <c r="AA150" s="91"/>
      <c r="AB150" s="91" t="str">
        <f t="shared" ref="AB150:AB155" si="70">G150</f>
        <v xml:space="preserve">Выполнение работ  по технологическому и ценовому аудиту инвестиционной программы 2018 года   </v>
      </c>
      <c r="AC150" s="107"/>
      <c r="AD150" s="91">
        <v>876</v>
      </c>
      <c r="AE150" s="91" t="s">
        <v>614</v>
      </c>
      <c r="AF150" s="91">
        <v>1</v>
      </c>
      <c r="AG150" s="118">
        <v>930000000</v>
      </c>
      <c r="AH150" s="91" t="s">
        <v>87</v>
      </c>
      <c r="AI150" s="117">
        <f t="shared" ref="AI150:AI155" si="71">W150+20</f>
        <v>43218</v>
      </c>
      <c r="AJ150" s="117">
        <f t="shared" ref="AJ150:AJ155" si="72">AI150</f>
        <v>43218</v>
      </c>
      <c r="AK150" s="117">
        <f>AJ150+365</f>
        <v>43583</v>
      </c>
      <c r="AL150" s="91">
        <v>2018</v>
      </c>
      <c r="AM150" s="91"/>
      <c r="AN150" s="91">
        <v>2018</v>
      </c>
      <c r="AO150" s="91"/>
      <c r="AP150" s="128"/>
      <c r="AQ150" s="91" t="s">
        <v>271</v>
      </c>
      <c r="AR150" s="91">
        <v>2018</v>
      </c>
      <c r="AS150" s="91" t="s">
        <v>271</v>
      </c>
      <c r="AT150" s="91" t="s">
        <v>271</v>
      </c>
      <c r="AU150" s="91" t="s">
        <v>271</v>
      </c>
      <c r="AV150" s="91" t="s">
        <v>269</v>
      </c>
      <c r="AW150" s="91" t="s">
        <v>615</v>
      </c>
      <c r="AY150" s="121">
        <v>150</v>
      </c>
    </row>
    <row r="151" spans="1:51" s="120" customFormat="1" ht="339" customHeight="1">
      <c r="A151" s="115" t="s">
        <v>225</v>
      </c>
      <c r="B151" s="91" t="s">
        <v>616</v>
      </c>
      <c r="C151" s="91" t="s">
        <v>75</v>
      </c>
      <c r="D151" s="91" t="s">
        <v>76</v>
      </c>
      <c r="E151" s="91" t="s">
        <v>226</v>
      </c>
      <c r="F151" s="91">
        <v>1</v>
      </c>
      <c r="G151" s="91" t="s">
        <v>617</v>
      </c>
      <c r="H151" s="91" t="s">
        <v>611</v>
      </c>
      <c r="I151" s="91" t="s">
        <v>611</v>
      </c>
      <c r="J151" s="91">
        <v>1</v>
      </c>
      <c r="K151" s="91"/>
      <c r="L151" s="91" t="s">
        <v>269</v>
      </c>
      <c r="M151" s="91" t="s">
        <v>612</v>
      </c>
      <c r="N151" s="91" t="s">
        <v>583</v>
      </c>
      <c r="O151" s="116">
        <f>Q151/0.7</f>
        <v>3180.8</v>
      </c>
      <c r="P151" s="91"/>
      <c r="Q151" s="91">
        <v>2226.56</v>
      </c>
      <c r="R151" s="116">
        <f t="shared" si="68"/>
        <v>2627.3407999999999</v>
      </c>
      <c r="S151" s="91" t="s">
        <v>104</v>
      </c>
      <c r="T151" s="91" t="s">
        <v>75</v>
      </c>
      <c r="U151" s="110" t="s">
        <v>92</v>
      </c>
      <c r="V151" s="117">
        <v>43153</v>
      </c>
      <c r="W151" s="117">
        <f t="shared" si="69"/>
        <v>43198</v>
      </c>
      <c r="X151" s="91"/>
      <c r="Y151" s="91"/>
      <c r="Z151" s="91"/>
      <c r="AA151" s="91"/>
      <c r="AB151" s="91" t="str">
        <f t="shared" si="70"/>
        <v xml:space="preserve">Выполнение работ по технологическому и ценовому аудиту отчетов по исполнению инвестиционной программы 2018 года    </v>
      </c>
      <c r="AC151" s="107"/>
      <c r="AD151" s="91">
        <v>876</v>
      </c>
      <c r="AE151" s="91" t="s">
        <v>614</v>
      </c>
      <c r="AF151" s="91">
        <v>1</v>
      </c>
      <c r="AG151" s="118">
        <v>930000000</v>
      </c>
      <c r="AH151" s="91" t="s">
        <v>87</v>
      </c>
      <c r="AI151" s="117">
        <f t="shared" si="71"/>
        <v>43218</v>
      </c>
      <c r="AJ151" s="117">
        <f t="shared" si="72"/>
        <v>43218</v>
      </c>
      <c r="AK151" s="117">
        <f>AJ151+365</f>
        <v>43583</v>
      </c>
      <c r="AL151" s="91">
        <v>2018</v>
      </c>
      <c r="AM151" s="91"/>
      <c r="AN151" s="91">
        <v>2018</v>
      </c>
      <c r="AO151" s="91"/>
      <c r="AP151" s="128"/>
      <c r="AQ151" s="91" t="s">
        <v>271</v>
      </c>
      <c r="AR151" s="91">
        <v>2018</v>
      </c>
      <c r="AS151" s="91" t="s">
        <v>271</v>
      </c>
      <c r="AT151" s="91" t="s">
        <v>271</v>
      </c>
      <c r="AU151" s="91" t="s">
        <v>271</v>
      </c>
      <c r="AV151" s="91" t="s">
        <v>269</v>
      </c>
      <c r="AW151" s="91" t="s">
        <v>615</v>
      </c>
      <c r="AY151" s="121">
        <v>151</v>
      </c>
    </row>
    <row r="152" spans="1:51" s="120" customFormat="1" ht="217.5" customHeight="1">
      <c r="A152" s="115" t="s">
        <v>580</v>
      </c>
      <c r="B152" s="91" t="s">
        <v>622</v>
      </c>
      <c r="C152" s="91" t="s">
        <v>75</v>
      </c>
      <c r="D152" s="91" t="s">
        <v>76</v>
      </c>
      <c r="E152" s="91" t="s">
        <v>103</v>
      </c>
      <c r="F152" s="91">
        <v>1</v>
      </c>
      <c r="G152" s="91" t="s">
        <v>618</v>
      </c>
      <c r="H152" s="129" t="s">
        <v>619</v>
      </c>
      <c r="I152" s="115" t="s">
        <v>148</v>
      </c>
      <c r="J152" s="91">
        <v>1</v>
      </c>
      <c r="K152" s="91"/>
      <c r="L152" s="91" t="s">
        <v>269</v>
      </c>
      <c r="M152" s="91" t="s">
        <v>620</v>
      </c>
      <c r="N152" s="91" t="s">
        <v>621</v>
      </c>
      <c r="O152" s="116">
        <f t="shared" ref="O152:O157" si="73">P152/0.7</f>
        <v>1205</v>
      </c>
      <c r="P152" s="91">
        <v>843.5</v>
      </c>
      <c r="Q152" s="91">
        <f t="shared" ref="Q152:Q157" si="74">P152</f>
        <v>843.5</v>
      </c>
      <c r="R152" s="116">
        <f t="shared" si="68"/>
        <v>995.32999999999993</v>
      </c>
      <c r="S152" s="91" t="s">
        <v>90</v>
      </c>
      <c r="T152" s="91" t="s">
        <v>75</v>
      </c>
      <c r="U152" s="110" t="s">
        <v>92</v>
      </c>
      <c r="V152" s="117">
        <v>43147</v>
      </c>
      <c r="W152" s="117">
        <f t="shared" si="69"/>
        <v>43192</v>
      </c>
      <c r="X152" s="91"/>
      <c r="Y152" s="91"/>
      <c r="Z152" s="91"/>
      <c r="AA152" s="91"/>
      <c r="AB152" s="91" t="str">
        <f t="shared" si="70"/>
        <v>Поставка автомобиля повышенной комфортности не ранее 2006 года выпуска</v>
      </c>
      <c r="AC152" s="107"/>
      <c r="AD152" s="91">
        <v>796</v>
      </c>
      <c r="AE152" s="91" t="s">
        <v>584</v>
      </c>
      <c r="AF152" s="91">
        <v>1</v>
      </c>
      <c r="AG152" s="118">
        <v>930000000</v>
      </c>
      <c r="AH152" s="91" t="s">
        <v>87</v>
      </c>
      <c r="AI152" s="117">
        <f t="shared" si="71"/>
        <v>43212</v>
      </c>
      <c r="AJ152" s="117">
        <f t="shared" si="72"/>
        <v>43212</v>
      </c>
      <c r="AK152" s="117">
        <f>AJ152+60</f>
        <v>43272</v>
      </c>
      <c r="AL152" s="91">
        <v>2018</v>
      </c>
      <c r="AM152" s="91"/>
      <c r="AN152" s="91">
        <v>2018</v>
      </c>
      <c r="AO152" s="91" t="s">
        <v>102</v>
      </c>
      <c r="AP152" s="123" t="s">
        <v>606</v>
      </c>
      <c r="AQ152" s="91" t="s">
        <v>271</v>
      </c>
      <c r="AR152" s="91">
        <v>2018</v>
      </c>
      <c r="AS152" s="91" t="s">
        <v>271</v>
      </c>
      <c r="AT152" s="91" t="s">
        <v>271</v>
      </c>
      <c r="AU152" s="91" t="s">
        <v>271</v>
      </c>
      <c r="AV152" s="91" t="s">
        <v>269</v>
      </c>
      <c r="AW152" s="91" t="s">
        <v>615</v>
      </c>
      <c r="AY152" s="121">
        <v>152</v>
      </c>
    </row>
    <row r="153" spans="1:51" s="120" customFormat="1" ht="217.5" customHeight="1">
      <c r="A153" s="129" t="s">
        <v>139</v>
      </c>
      <c r="B153" s="91" t="s">
        <v>623</v>
      </c>
      <c r="C153" s="91" t="s">
        <v>75</v>
      </c>
      <c r="D153" s="91" t="s">
        <v>76</v>
      </c>
      <c r="E153" s="91" t="s">
        <v>226</v>
      </c>
      <c r="F153" s="91">
        <v>1</v>
      </c>
      <c r="G153" s="91" t="s">
        <v>624</v>
      </c>
      <c r="H153" s="124" t="s">
        <v>625</v>
      </c>
      <c r="I153" s="91" t="s">
        <v>625</v>
      </c>
      <c r="J153" s="91">
        <v>2</v>
      </c>
      <c r="K153" s="91"/>
      <c r="L153" s="91" t="s">
        <v>269</v>
      </c>
      <c r="M153" s="91" t="s">
        <v>107</v>
      </c>
      <c r="N153" s="91" t="s">
        <v>131</v>
      </c>
      <c r="O153" s="116">
        <f t="shared" si="73"/>
        <v>4966.8914285714291</v>
      </c>
      <c r="P153" s="91">
        <v>3476.8240000000001</v>
      </c>
      <c r="Q153" s="91">
        <f t="shared" si="74"/>
        <v>3476.8240000000001</v>
      </c>
      <c r="R153" s="116">
        <f t="shared" si="68"/>
        <v>4102.6523200000001</v>
      </c>
      <c r="S153" s="91" t="s">
        <v>104</v>
      </c>
      <c r="T153" s="91" t="s">
        <v>75</v>
      </c>
      <c r="U153" s="110" t="s">
        <v>92</v>
      </c>
      <c r="V153" s="117">
        <v>43153</v>
      </c>
      <c r="W153" s="117">
        <f t="shared" si="69"/>
        <v>43198</v>
      </c>
      <c r="X153" s="91"/>
      <c r="Y153" s="91"/>
      <c r="Z153" s="91"/>
      <c r="AA153" s="91"/>
      <c r="AB153" s="91" t="str">
        <f t="shared" si="70"/>
        <v>Оказание услуг по установке ограждения</v>
      </c>
      <c r="AC153" s="107"/>
      <c r="AD153" s="91">
        <v>876</v>
      </c>
      <c r="AE153" s="91" t="s">
        <v>626</v>
      </c>
      <c r="AF153" s="91">
        <v>1</v>
      </c>
      <c r="AG153" s="118">
        <v>930000000</v>
      </c>
      <c r="AH153" s="91" t="s">
        <v>87</v>
      </c>
      <c r="AI153" s="117">
        <f t="shared" si="71"/>
        <v>43218</v>
      </c>
      <c r="AJ153" s="117">
        <f t="shared" si="72"/>
        <v>43218</v>
      </c>
      <c r="AK153" s="117">
        <f>AJ153+60</f>
        <v>43278</v>
      </c>
      <c r="AL153" s="91">
        <v>2018</v>
      </c>
      <c r="AM153" s="91"/>
      <c r="AN153" s="91">
        <v>2018</v>
      </c>
      <c r="AO153" s="91"/>
      <c r="AP153" s="91" t="s">
        <v>627</v>
      </c>
      <c r="AQ153" s="91" t="s">
        <v>271</v>
      </c>
      <c r="AR153" s="91">
        <v>2018</v>
      </c>
      <c r="AS153" s="91" t="s">
        <v>271</v>
      </c>
      <c r="AT153" s="91" t="s">
        <v>271</v>
      </c>
      <c r="AU153" s="91" t="s">
        <v>271</v>
      </c>
      <c r="AV153" s="91" t="s">
        <v>269</v>
      </c>
      <c r="AW153" s="91" t="s">
        <v>615</v>
      </c>
      <c r="AY153" s="121">
        <v>153</v>
      </c>
    </row>
    <row r="154" spans="1:51" s="120" customFormat="1" ht="217.5" customHeight="1">
      <c r="A154" s="115" t="s">
        <v>628</v>
      </c>
      <c r="B154" s="91" t="s">
        <v>629</v>
      </c>
      <c r="C154" s="91" t="s">
        <v>75</v>
      </c>
      <c r="D154" s="91" t="s">
        <v>76</v>
      </c>
      <c r="E154" s="91" t="s">
        <v>630</v>
      </c>
      <c r="F154" s="91">
        <v>1</v>
      </c>
      <c r="G154" s="91" t="s">
        <v>640</v>
      </c>
      <c r="H154" s="91" t="s">
        <v>125</v>
      </c>
      <c r="I154" s="91" t="s">
        <v>126</v>
      </c>
      <c r="J154" s="91">
        <v>2</v>
      </c>
      <c r="K154" s="91"/>
      <c r="L154" s="91" t="s">
        <v>269</v>
      </c>
      <c r="M154" s="91" t="s">
        <v>620</v>
      </c>
      <c r="N154" s="91" t="s">
        <v>131</v>
      </c>
      <c r="O154" s="116">
        <f t="shared" si="73"/>
        <v>7248.2127285714296</v>
      </c>
      <c r="P154" s="91">
        <v>5073.7489100000003</v>
      </c>
      <c r="Q154" s="91">
        <f t="shared" si="74"/>
        <v>5073.7489100000003</v>
      </c>
      <c r="R154" s="116">
        <f t="shared" si="68"/>
        <v>5987.0237138000002</v>
      </c>
      <c r="S154" s="91" t="s">
        <v>104</v>
      </c>
      <c r="T154" s="91" t="s">
        <v>75</v>
      </c>
      <c r="U154" s="110" t="s">
        <v>92</v>
      </c>
      <c r="V154" s="117">
        <v>43147</v>
      </c>
      <c r="W154" s="117">
        <f t="shared" si="69"/>
        <v>43192</v>
      </c>
      <c r="X154" s="91"/>
      <c r="Y154" s="91"/>
      <c r="Z154" s="91"/>
      <c r="AA154" s="91"/>
      <c r="AB154" s="91" t="str">
        <f t="shared" si="70"/>
        <v>Выполнение комплекса работ для технологического присоединения потребителей (ПИР и СМР)</v>
      </c>
      <c r="AC154" s="107"/>
      <c r="AD154" s="91">
        <v>876</v>
      </c>
      <c r="AE154" s="91" t="s">
        <v>614</v>
      </c>
      <c r="AF154" s="91">
        <v>1</v>
      </c>
      <c r="AG154" s="118">
        <v>930000000</v>
      </c>
      <c r="AH154" s="91" t="s">
        <v>87</v>
      </c>
      <c r="AI154" s="117">
        <f t="shared" si="71"/>
        <v>43212</v>
      </c>
      <c r="AJ154" s="117">
        <f t="shared" si="72"/>
        <v>43212</v>
      </c>
      <c r="AK154" s="117">
        <f>AJ154+120</f>
        <v>43332</v>
      </c>
      <c r="AL154" s="91">
        <v>2017</v>
      </c>
      <c r="AM154" s="91"/>
      <c r="AN154" s="91"/>
      <c r="AO154" s="91" t="s">
        <v>627</v>
      </c>
      <c r="AP154" s="95"/>
      <c r="AQ154" s="91" t="s">
        <v>271</v>
      </c>
      <c r="AR154" s="91">
        <v>2018</v>
      </c>
      <c r="AS154" s="91" t="s">
        <v>271</v>
      </c>
      <c r="AT154" s="91" t="s">
        <v>271</v>
      </c>
      <c r="AU154" s="91">
        <v>3.33</v>
      </c>
      <c r="AV154" s="91" t="s">
        <v>154</v>
      </c>
      <c r="AW154" s="91" t="s">
        <v>615</v>
      </c>
      <c r="AY154" s="121">
        <v>154</v>
      </c>
    </row>
    <row r="155" spans="1:51" s="120" customFormat="1" ht="366.75" customHeight="1">
      <c r="A155" s="115" t="s">
        <v>631</v>
      </c>
      <c r="B155" s="91" t="s">
        <v>632</v>
      </c>
      <c r="C155" s="91" t="s">
        <v>75</v>
      </c>
      <c r="D155" s="91" t="s">
        <v>76</v>
      </c>
      <c r="E155" s="91" t="s">
        <v>630</v>
      </c>
      <c r="F155" s="91">
        <v>1</v>
      </c>
      <c r="G155" s="91" t="s">
        <v>633</v>
      </c>
      <c r="H155" s="91" t="s">
        <v>125</v>
      </c>
      <c r="I155" s="91" t="s">
        <v>126</v>
      </c>
      <c r="J155" s="91">
        <v>2</v>
      </c>
      <c r="K155" s="91"/>
      <c r="L155" s="91" t="s">
        <v>269</v>
      </c>
      <c r="M155" s="124" t="s">
        <v>107</v>
      </c>
      <c r="N155" s="91" t="s">
        <v>131</v>
      </c>
      <c r="O155" s="116">
        <f t="shared" si="73"/>
        <v>810.74285714285713</v>
      </c>
      <c r="P155" s="91">
        <v>567.52</v>
      </c>
      <c r="Q155" s="91">
        <f t="shared" si="74"/>
        <v>567.52</v>
      </c>
      <c r="R155" s="116">
        <f t="shared" si="68"/>
        <v>669.67359999999996</v>
      </c>
      <c r="S155" s="91" t="s">
        <v>104</v>
      </c>
      <c r="T155" s="91" t="s">
        <v>75</v>
      </c>
      <c r="U155" s="110" t="s">
        <v>92</v>
      </c>
      <c r="V155" s="117">
        <v>43147</v>
      </c>
      <c r="W155" s="117">
        <f t="shared" si="69"/>
        <v>43192</v>
      </c>
      <c r="X155" s="91"/>
      <c r="Y155" s="91"/>
      <c r="Z155" s="91"/>
      <c r="AA155" s="91"/>
      <c r="AB155" s="91" t="str">
        <f t="shared" si="70"/>
        <v xml:space="preserve">Выполнение ПИР по реконструкции ВЛ-0,4 с применением СИП, г. Кызыл </v>
      </c>
      <c r="AC155" s="107"/>
      <c r="AD155" s="91">
        <v>876</v>
      </c>
      <c r="AE155" s="91" t="s">
        <v>614</v>
      </c>
      <c r="AF155" s="91">
        <v>1</v>
      </c>
      <c r="AG155" s="118">
        <v>930000000</v>
      </c>
      <c r="AH155" s="91" t="s">
        <v>87</v>
      </c>
      <c r="AI155" s="117">
        <f t="shared" si="71"/>
        <v>43212</v>
      </c>
      <c r="AJ155" s="117">
        <f t="shared" si="72"/>
        <v>43212</v>
      </c>
      <c r="AK155" s="117">
        <f>AJ155+90</f>
        <v>43302</v>
      </c>
      <c r="AL155" s="91">
        <v>2017</v>
      </c>
      <c r="AM155" s="91"/>
      <c r="AN155" s="91" t="s">
        <v>99</v>
      </c>
      <c r="AO155" s="130" t="s">
        <v>634</v>
      </c>
      <c r="AP155" s="119" t="s">
        <v>635</v>
      </c>
      <c r="AQ155" s="91" t="s">
        <v>271</v>
      </c>
      <c r="AR155" s="91">
        <v>2018</v>
      </c>
      <c r="AS155" s="91" t="s">
        <v>271</v>
      </c>
      <c r="AT155" s="91" t="s">
        <v>271</v>
      </c>
      <c r="AU155" s="91" t="s">
        <v>271</v>
      </c>
      <c r="AV155" s="91" t="s">
        <v>269</v>
      </c>
      <c r="AW155" s="91" t="s">
        <v>615</v>
      </c>
      <c r="AY155" s="121">
        <v>155</v>
      </c>
    </row>
    <row r="156" spans="1:51" s="120" customFormat="1" ht="217.5" customHeight="1">
      <c r="A156" s="115" t="s">
        <v>580</v>
      </c>
      <c r="B156" s="91" t="s">
        <v>643</v>
      </c>
      <c r="C156" s="91" t="s">
        <v>75</v>
      </c>
      <c r="D156" s="91" t="s">
        <v>76</v>
      </c>
      <c r="E156" s="91" t="s">
        <v>81</v>
      </c>
      <c r="F156" s="91">
        <v>1</v>
      </c>
      <c r="G156" s="91" t="s">
        <v>594</v>
      </c>
      <c r="H156" s="115" t="s">
        <v>590</v>
      </c>
      <c r="I156" s="115" t="s">
        <v>590</v>
      </c>
      <c r="J156" s="91">
        <v>1</v>
      </c>
      <c r="K156" s="91"/>
      <c r="L156" s="91" t="s">
        <v>269</v>
      </c>
      <c r="M156" s="124" t="s">
        <v>107</v>
      </c>
      <c r="N156" s="91" t="s">
        <v>273</v>
      </c>
      <c r="O156" s="116">
        <f t="shared" si="73"/>
        <v>276.02428571428572</v>
      </c>
      <c r="P156" s="91">
        <v>193.21700000000001</v>
      </c>
      <c r="Q156" s="91">
        <f t="shared" si="74"/>
        <v>193.21700000000001</v>
      </c>
      <c r="R156" s="116">
        <f t="shared" ref="R156:R161" si="75">Q156*1.18</f>
        <v>227.99606</v>
      </c>
      <c r="S156" s="91" t="s">
        <v>90</v>
      </c>
      <c r="T156" s="91" t="s">
        <v>75</v>
      </c>
      <c r="U156" s="110" t="s">
        <v>92</v>
      </c>
      <c r="V156" s="117">
        <v>43153</v>
      </c>
      <c r="W156" s="117">
        <f t="shared" ref="W156:W163" si="76">V156+45</f>
        <v>43198</v>
      </c>
      <c r="X156" s="91"/>
      <c r="Y156" s="91"/>
      <c r="Z156" s="91"/>
      <c r="AA156" s="91"/>
      <c r="AB156" s="91" t="str">
        <f t="shared" ref="AB156:AB163" si="77">G156</f>
        <v>Поставка ГСМ с. Бай-Хаак</v>
      </c>
      <c r="AC156" s="107"/>
      <c r="AD156" s="91">
        <v>112</v>
      </c>
      <c r="AE156" s="91" t="s">
        <v>94</v>
      </c>
      <c r="AF156" s="91">
        <v>4700</v>
      </c>
      <c r="AG156" s="118">
        <v>930000000</v>
      </c>
      <c r="AH156" s="91" t="s">
        <v>87</v>
      </c>
      <c r="AI156" s="117">
        <f t="shared" ref="AI156:AI163" si="78">W156+20</f>
        <v>43218</v>
      </c>
      <c r="AJ156" s="117">
        <f t="shared" ref="AJ156:AJ163" si="79">AI156</f>
        <v>43218</v>
      </c>
      <c r="AK156" s="117">
        <f>AJ156+365</f>
        <v>43583</v>
      </c>
      <c r="AL156" s="91">
        <v>2018</v>
      </c>
      <c r="AM156" s="91"/>
      <c r="AN156" s="91" t="s">
        <v>99</v>
      </c>
      <c r="AO156" s="91" t="s">
        <v>591</v>
      </c>
      <c r="AP156" s="119" t="s">
        <v>592</v>
      </c>
      <c r="AQ156" s="91" t="s">
        <v>271</v>
      </c>
      <c r="AR156" s="91">
        <v>2018</v>
      </c>
      <c r="AS156" s="91" t="s">
        <v>271</v>
      </c>
      <c r="AT156" s="91" t="s">
        <v>271</v>
      </c>
      <c r="AU156" s="91" t="s">
        <v>271</v>
      </c>
      <c r="AV156" s="91" t="s">
        <v>154</v>
      </c>
      <c r="AW156" s="91" t="s">
        <v>644</v>
      </c>
      <c r="AY156" s="121">
        <v>156</v>
      </c>
    </row>
    <row r="157" spans="1:51" s="120" customFormat="1" ht="217.5" customHeight="1">
      <c r="A157" s="115" t="s">
        <v>580</v>
      </c>
      <c r="B157" s="91" t="s">
        <v>645</v>
      </c>
      <c r="C157" s="91" t="s">
        <v>75</v>
      </c>
      <c r="D157" s="91" t="s">
        <v>76</v>
      </c>
      <c r="E157" s="91" t="s">
        <v>81</v>
      </c>
      <c r="F157" s="91">
        <v>1</v>
      </c>
      <c r="G157" s="91" t="s">
        <v>600</v>
      </c>
      <c r="H157" s="115" t="s">
        <v>590</v>
      </c>
      <c r="I157" s="115" t="s">
        <v>590</v>
      </c>
      <c r="J157" s="91">
        <v>1</v>
      </c>
      <c r="K157" s="91"/>
      <c r="L157" s="91" t="s">
        <v>269</v>
      </c>
      <c r="M157" s="124" t="s">
        <v>107</v>
      </c>
      <c r="N157" s="91" t="s">
        <v>273</v>
      </c>
      <c r="O157" s="116">
        <f t="shared" si="73"/>
        <v>228.90428571428575</v>
      </c>
      <c r="P157" s="91">
        <v>160.233</v>
      </c>
      <c r="Q157" s="91">
        <f t="shared" si="74"/>
        <v>160.233</v>
      </c>
      <c r="R157" s="116">
        <f t="shared" si="75"/>
        <v>189.07494</v>
      </c>
      <c r="S157" s="91" t="s">
        <v>90</v>
      </c>
      <c r="T157" s="91" t="s">
        <v>75</v>
      </c>
      <c r="U157" s="110" t="s">
        <v>92</v>
      </c>
      <c r="V157" s="117">
        <v>43153</v>
      </c>
      <c r="W157" s="117">
        <f t="shared" si="76"/>
        <v>43198</v>
      </c>
      <c r="X157" s="91"/>
      <c r="Y157" s="91"/>
      <c r="Z157" s="91"/>
      <c r="AA157" s="91"/>
      <c r="AB157" s="91" t="str">
        <f t="shared" si="77"/>
        <v>Поставка ГСМ г.Чадан</v>
      </c>
      <c r="AC157" s="107"/>
      <c r="AD157" s="91">
        <v>112</v>
      </c>
      <c r="AE157" s="91" t="s">
        <v>94</v>
      </c>
      <c r="AF157" s="91">
        <v>3900</v>
      </c>
      <c r="AG157" s="118">
        <v>930000000</v>
      </c>
      <c r="AH157" s="91" t="s">
        <v>87</v>
      </c>
      <c r="AI157" s="117">
        <f t="shared" si="78"/>
        <v>43218</v>
      </c>
      <c r="AJ157" s="117">
        <f t="shared" si="79"/>
        <v>43218</v>
      </c>
      <c r="AK157" s="117">
        <f>AJ157+365</f>
        <v>43583</v>
      </c>
      <c r="AL157" s="91">
        <v>2018</v>
      </c>
      <c r="AM157" s="91"/>
      <c r="AN157" s="91" t="s">
        <v>99</v>
      </c>
      <c r="AO157" s="91" t="s">
        <v>591</v>
      </c>
      <c r="AP157" s="119" t="s">
        <v>592</v>
      </c>
      <c r="AQ157" s="91" t="s">
        <v>271</v>
      </c>
      <c r="AR157" s="91">
        <v>2018</v>
      </c>
      <c r="AS157" s="91" t="s">
        <v>271</v>
      </c>
      <c r="AT157" s="91" t="s">
        <v>271</v>
      </c>
      <c r="AU157" s="91" t="s">
        <v>271</v>
      </c>
      <c r="AV157" s="91" t="s">
        <v>154</v>
      </c>
      <c r="AW157" s="91" t="s">
        <v>644</v>
      </c>
      <c r="AY157" s="121">
        <v>157</v>
      </c>
    </row>
    <row r="158" spans="1:51" s="120" customFormat="1" ht="217.5" customHeight="1">
      <c r="A158" s="115" t="s">
        <v>580</v>
      </c>
      <c r="B158" s="91" t="s">
        <v>646</v>
      </c>
      <c r="C158" s="91" t="s">
        <v>75</v>
      </c>
      <c r="D158" s="91" t="s">
        <v>76</v>
      </c>
      <c r="E158" s="91" t="s">
        <v>81</v>
      </c>
      <c r="F158" s="91">
        <v>1</v>
      </c>
      <c r="G158" s="91" t="s">
        <v>647</v>
      </c>
      <c r="H158" s="122" t="s">
        <v>648</v>
      </c>
      <c r="I158" s="122" t="s">
        <v>648</v>
      </c>
      <c r="J158" s="91">
        <v>1</v>
      </c>
      <c r="K158" s="91"/>
      <c r="L158" s="91" t="s">
        <v>269</v>
      </c>
      <c r="M158" s="124" t="s">
        <v>107</v>
      </c>
      <c r="N158" s="91" t="s">
        <v>273</v>
      </c>
      <c r="O158" s="116">
        <f>P158/0.7</f>
        <v>2655.0714285714289</v>
      </c>
      <c r="P158" s="91">
        <v>1858.55</v>
      </c>
      <c r="Q158" s="91">
        <v>1858.55</v>
      </c>
      <c r="R158" s="116">
        <f t="shared" si="75"/>
        <v>2193.0889999999999</v>
      </c>
      <c r="S158" s="91" t="s">
        <v>90</v>
      </c>
      <c r="T158" s="91" t="s">
        <v>75</v>
      </c>
      <c r="U158" s="110" t="s">
        <v>92</v>
      </c>
      <c r="V158" s="117">
        <v>43153</v>
      </c>
      <c r="W158" s="117">
        <f t="shared" si="76"/>
        <v>43198</v>
      </c>
      <c r="X158" s="91"/>
      <c r="Y158" s="91"/>
      <c r="Z158" s="91"/>
      <c r="AA158" s="91"/>
      <c r="AB158" s="91" t="str">
        <f t="shared" si="77"/>
        <v xml:space="preserve">Поставка опор деревянных непропитанных ошкуренных 11м                  </v>
      </c>
      <c r="AC158" s="107"/>
      <c r="AD158" s="91">
        <v>796</v>
      </c>
      <c r="AE158" s="91" t="s">
        <v>584</v>
      </c>
      <c r="AF158" s="91">
        <v>562</v>
      </c>
      <c r="AG158" s="118">
        <v>930000000</v>
      </c>
      <c r="AH158" s="91" t="s">
        <v>87</v>
      </c>
      <c r="AI158" s="117">
        <f t="shared" si="78"/>
        <v>43218</v>
      </c>
      <c r="AJ158" s="117">
        <f t="shared" si="79"/>
        <v>43218</v>
      </c>
      <c r="AK158" s="117">
        <f>AJ158+30</f>
        <v>43248</v>
      </c>
      <c r="AL158" s="91">
        <v>2018</v>
      </c>
      <c r="AM158" s="91"/>
      <c r="AN158" s="91" t="s">
        <v>99</v>
      </c>
      <c r="AO158" s="91" t="s">
        <v>133</v>
      </c>
      <c r="AP158" s="91" t="s">
        <v>649</v>
      </c>
      <c r="AQ158" s="91" t="s">
        <v>271</v>
      </c>
      <c r="AR158" s="91">
        <v>2018</v>
      </c>
      <c r="AS158" s="91" t="s">
        <v>271</v>
      </c>
      <c r="AT158" s="91" t="s">
        <v>271</v>
      </c>
      <c r="AU158" s="91" t="s">
        <v>271</v>
      </c>
      <c r="AV158" s="91" t="s">
        <v>154</v>
      </c>
      <c r="AW158" s="91" t="s">
        <v>650</v>
      </c>
      <c r="AY158" s="121">
        <v>158</v>
      </c>
    </row>
    <row r="159" spans="1:51" s="120" customFormat="1" ht="217.5" customHeight="1">
      <c r="A159" s="115" t="s">
        <v>580</v>
      </c>
      <c r="B159" s="91" t="s">
        <v>651</v>
      </c>
      <c r="C159" s="91" t="s">
        <v>75</v>
      </c>
      <c r="D159" s="91" t="s">
        <v>76</v>
      </c>
      <c r="E159" s="91" t="s">
        <v>81</v>
      </c>
      <c r="F159" s="91">
        <v>1</v>
      </c>
      <c r="G159" s="91" t="s">
        <v>652</v>
      </c>
      <c r="H159" s="115" t="s">
        <v>653</v>
      </c>
      <c r="I159" s="115" t="s">
        <v>654</v>
      </c>
      <c r="J159" s="91">
        <v>1</v>
      </c>
      <c r="K159" s="91"/>
      <c r="L159" s="91" t="s">
        <v>269</v>
      </c>
      <c r="M159" s="124" t="s">
        <v>107</v>
      </c>
      <c r="N159" s="91" t="s">
        <v>583</v>
      </c>
      <c r="O159" s="116">
        <f>P159/0.7</f>
        <v>9511.2142857142862</v>
      </c>
      <c r="P159" s="91">
        <v>6657.85</v>
      </c>
      <c r="Q159" s="91">
        <f>P159</f>
        <v>6657.85</v>
      </c>
      <c r="R159" s="116">
        <f t="shared" si="75"/>
        <v>7856.2629999999999</v>
      </c>
      <c r="S159" s="91" t="s">
        <v>104</v>
      </c>
      <c r="T159" s="91" t="s">
        <v>75</v>
      </c>
      <c r="U159" s="110" t="s">
        <v>92</v>
      </c>
      <c r="V159" s="117">
        <v>43153</v>
      </c>
      <c r="W159" s="117">
        <f t="shared" si="76"/>
        <v>43198</v>
      </c>
      <c r="X159" s="91"/>
      <c r="Y159" s="91"/>
      <c r="Z159" s="91"/>
      <c r="AA159" s="91"/>
      <c r="AB159" s="91" t="str">
        <f t="shared" si="77"/>
        <v xml:space="preserve">Поставка вакуумных реклоузеров 6-10 кВ для установки на ВЛ 6-10 кВ               </v>
      </c>
      <c r="AC159" s="107"/>
      <c r="AD159" s="91">
        <v>796</v>
      </c>
      <c r="AE159" s="91" t="s">
        <v>584</v>
      </c>
      <c r="AF159" s="91">
        <v>5</v>
      </c>
      <c r="AG159" s="118">
        <v>930000000</v>
      </c>
      <c r="AH159" s="91" t="s">
        <v>87</v>
      </c>
      <c r="AI159" s="117">
        <f t="shared" si="78"/>
        <v>43218</v>
      </c>
      <c r="AJ159" s="117">
        <f t="shared" si="79"/>
        <v>43218</v>
      </c>
      <c r="AK159" s="117">
        <f>AJ159+90</f>
        <v>43308</v>
      </c>
      <c r="AL159" s="91">
        <v>2018</v>
      </c>
      <c r="AM159" s="91"/>
      <c r="AN159" s="91">
        <v>2018</v>
      </c>
      <c r="AO159" s="91" t="s">
        <v>655</v>
      </c>
      <c r="AP159" s="119" t="s">
        <v>656</v>
      </c>
      <c r="AQ159" s="91" t="s">
        <v>271</v>
      </c>
      <c r="AR159" s="91">
        <v>2018</v>
      </c>
      <c r="AS159" s="91" t="s">
        <v>271</v>
      </c>
      <c r="AT159" s="91" t="s">
        <v>271</v>
      </c>
      <c r="AU159" s="91" t="s">
        <v>271</v>
      </c>
      <c r="AV159" s="91" t="s">
        <v>168</v>
      </c>
      <c r="AW159" s="91" t="s">
        <v>650</v>
      </c>
      <c r="AY159" s="121">
        <v>159</v>
      </c>
    </row>
    <row r="160" spans="1:51" s="120" customFormat="1" ht="217.5" customHeight="1">
      <c r="A160" s="115" t="s">
        <v>580</v>
      </c>
      <c r="B160" s="91" t="s">
        <v>657</v>
      </c>
      <c r="C160" s="91" t="s">
        <v>75</v>
      </c>
      <c r="D160" s="91" t="s">
        <v>76</v>
      </c>
      <c r="E160" s="91" t="s">
        <v>81</v>
      </c>
      <c r="F160" s="91">
        <v>1</v>
      </c>
      <c r="G160" s="91" t="s">
        <v>658</v>
      </c>
      <c r="H160" s="115" t="s">
        <v>659</v>
      </c>
      <c r="I160" s="115" t="s">
        <v>660</v>
      </c>
      <c r="J160" s="91">
        <v>1</v>
      </c>
      <c r="K160" s="91"/>
      <c r="L160" s="91" t="s">
        <v>269</v>
      </c>
      <c r="M160" s="91" t="s">
        <v>620</v>
      </c>
      <c r="N160" s="91" t="s">
        <v>583</v>
      </c>
      <c r="O160" s="116">
        <f>P160/0.7</f>
        <v>4851.5800000000008</v>
      </c>
      <c r="P160" s="91">
        <v>3396.1060000000002</v>
      </c>
      <c r="Q160" s="91">
        <f>P160</f>
        <v>3396.1060000000002</v>
      </c>
      <c r="R160" s="116">
        <f t="shared" si="75"/>
        <v>4007.40508</v>
      </c>
      <c r="S160" s="91" t="s">
        <v>90</v>
      </c>
      <c r="T160" s="91" t="s">
        <v>75</v>
      </c>
      <c r="U160" s="110" t="s">
        <v>92</v>
      </c>
      <c r="V160" s="117">
        <v>43153</v>
      </c>
      <c r="W160" s="117">
        <f t="shared" si="76"/>
        <v>43198</v>
      </c>
      <c r="X160" s="91"/>
      <c r="Y160" s="91"/>
      <c r="Z160" s="91"/>
      <c r="AA160" s="91"/>
      <c r="AB160" s="91" t="str">
        <f t="shared" si="77"/>
        <v>Поставка КТП с ТМГ</v>
      </c>
      <c r="AC160" s="107"/>
      <c r="AD160" s="91">
        <v>796</v>
      </c>
      <c r="AE160" s="91" t="s">
        <v>584</v>
      </c>
      <c r="AF160" s="91">
        <v>12</v>
      </c>
      <c r="AG160" s="118">
        <v>930000000</v>
      </c>
      <c r="AH160" s="91" t="s">
        <v>87</v>
      </c>
      <c r="AI160" s="117">
        <f t="shared" si="78"/>
        <v>43218</v>
      </c>
      <c r="AJ160" s="117">
        <f t="shared" si="79"/>
        <v>43218</v>
      </c>
      <c r="AK160" s="117">
        <f>AJ160+60</f>
        <v>43278</v>
      </c>
      <c r="AL160" s="91">
        <v>2018</v>
      </c>
      <c r="AM160" s="91"/>
      <c r="AN160" s="91"/>
      <c r="AO160" s="91" t="s">
        <v>661</v>
      </c>
      <c r="AP160" s="119"/>
      <c r="AQ160" s="91" t="s">
        <v>271</v>
      </c>
      <c r="AR160" s="91">
        <v>2018</v>
      </c>
      <c r="AS160" s="91" t="s">
        <v>271</v>
      </c>
      <c r="AT160" s="91" t="s">
        <v>271</v>
      </c>
      <c r="AU160" s="91" t="s">
        <v>271</v>
      </c>
      <c r="AV160" s="91" t="s">
        <v>154</v>
      </c>
      <c r="AW160" s="91" t="s">
        <v>650</v>
      </c>
      <c r="AY160" s="121">
        <v>160</v>
      </c>
    </row>
    <row r="161" spans="1:51" s="180" customFormat="1" ht="73.2" customHeight="1">
      <c r="A161" s="168">
        <v>3.2</v>
      </c>
      <c r="B161" s="168" t="s">
        <v>672</v>
      </c>
      <c r="C161" s="168" t="s">
        <v>75</v>
      </c>
      <c r="D161" s="168" t="s">
        <v>275</v>
      </c>
      <c r="E161" s="168" t="s">
        <v>81</v>
      </c>
      <c r="F161" s="168">
        <v>1</v>
      </c>
      <c r="G161" s="168" t="s">
        <v>185</v>
      </c>
      <c r="H161" s="168" t="s">
        <v>673</v>
      </c>
      <c r="I161" s="168" t="s">
        <v>674</v>
      </c>
      <c r="J161" s="168">
        <v>1</v>
      </c>
      <c r="K161" s="168"/>
      <c r="L161" s="91" t="s">
        <v>269</v>
      </c>
      <c r="M161" s="168" t="s">
        <v>162</v>
      </c>
      <c r="N161" s="168" t="s">
        <v>82</v>
      </c>
      <c r="O161" s="182">
        <v>469.51600000000002</v>
      </c>
      <c r="P161" s="182">
        <f>O161*1.18</f>
        <v>554.02887999999996</v>
      </c>
      <c r="Q161" s="182">
        <f>O161</f>
        <v>469.51600000000002</v>
      </c>
      <c r="R161" s="182">
        <f t="shared" si="75"/>
        <v>554.02887999999996</v>
      </c>
      <c r="S161" s="168" t="s">
        <v>90</v>
      </c>
      <c r="T161" s="168" t="s">
        <v>75</v>
      </c>
      <c r="U161" s="168" t="s">
        <v>92</v>
      </c>
      <c r="V161" s="183">
        <v>43185</v>
      </c>
      <c r="W161" s="183">
        <f t="shared" si="76"/>
        <v>43230</v>
      </c>
      <c r="X161" s="168"/>
      <c r="Y161" s="168"/>
      <c r="Z161" s="168"/>
      <c r="AA161" s="168"/>
      <c r="AB161" s="168" t="str">
        <f t="shared" si="77"/>
        <v>Поставка линейных стеклянных изоляторов на напряжение от 10кВ до 220кВ</v>
      </c>
      <c r="AC161" s="168"/>
      <c r="AD161" s="168">
        <v>796</v>
      </c>
      <c r="AE161" s="168" t="s">
        <v>584</v>
      </c>
      <c r="AF161" s="168">
        <v>1138</v>
      </c>
      <c r="AG161" s="168">
        <v>930000000</v>
      </c>
      <c r="AH161" s="168" t="s">
        <v>87</v>
      </c>
      <c r="AI161" s="184">
        <f t="shared" si="78"/>
        <v>43250</v>
      </c>
      <c r="AJ161" s="184">
        <f t="shared" si="79"/>
        <v>43250</v>
      </c>
      <c r="AK161" s="184">
        <f>AJ161+30</f>
        <v>43280</v>
      </c>
      <c r="AL161" s="168">
        <v>2018</v>
      </c>
      <c r="AM161" s="168"/>
      <c r="AN161" s="168"/>
      <c r="AO161" s="168"/>
      <c r="AP161" s="168"/>
      <c r="AQ161" s="168"/>
      <c r="AR161" s="168"/>
      <c r="AS161" s="168"/>
      <c r="AT161" s="168"/>
      <c r="AU161" s="168"/>
      <c r="AV161" s="168"/>
      <c r="AW161" s="168" t="s">
        <v>675</v>
      </c>
      <c r="AY161" s="180">
        <v>161</v>
      </c>
    </row>
    <row r="162" spans="1:51" s="180" customFormat="1" ht="69">
      <c r="A162" s="168">
        <v>3.2</v>
      </c>
      <c r="B162" s="168" t="s">
        <v>676</v>
      </c>
      <c r="C162" s="168" t="s">
        <v>75</v>
      </c>
      <c r="D162" s="168" t="s">
        <v>275</v>
      </c>
      <c r="E162" s="168" t="s">
        <v>81</v>
      </c>
      <c r="F162" s="168">
        <v>1</v>
      </c>
      <c r="G162" s="168" t="s">
        <v>204</v>
      </c>
      <c r="H162" s="168">
        <v>27.32</v>
      </c>
      <c r="I162" s="168">
        <v>27.32</v>
      </c>
      <c r="J162" s="168">
        <v>1</v>
      </c>
      <c r="K162" s="168"/>
      <c r="L162" s="91" t="s">
        <v>269</v>
      </c>
      <c r="M162" s="168" t="s">
        <v>162</v>
      </c>
      <c r="N162" s="168" t="s">
        <v>82</v>
      </c>
      <c r="O162" s="182">
        <v>1005.331</v>
      </c>
      <c r="P162" s="182">
        <f>O162*1.18</f>
        <v>1186.2905799999999</v>
      </c>
      <c r="Q162" s="182">
        <f>O162</f>
        <v>1005.331</v>
      </c>
      <c r="R162" s="182">
        <f>P162</f>
        <v>1186.2905799999999</v>
      </c>
      <c r="S162" s="168" t="s">
        <v>90</v>
      </c>
      <c r="T162" s="168" t="s">
        <v>75</v>
      </c>
      <c r="U162" s="168" t="s">
        <v>92</v>
      </c>
      <c r="V162" s="183">
        <v>43185</v>
      </c>
      <c r="W162" s="184">
        <f t="shared" si="76"/>
        <v>43230</v>
      </c>
      <c r="X162" s="168"/>
      <c r="Y162" s="168"/>
      <c r="Z162" s="168"/>
      <c r="AA162" s="168"/>
      <c r="AB162" s="168" t="str">
        <f t="shared" si="77"/>
        <v>Поставка силового кабеля на напряжение 6-10 (20) кВ</v>
      </c>
      <c r="AC162" s="168"/>
      <c r="AD162" s="168"/>
      <c r="AE162" s="168" t="s">
        <v>96</v>
      </c>
      <c r="AF162" s="168">
        <v>1400</v>
      </c>
      <c r="AG162" s="168">
        <v>930000000</v>
      </c>
      <c r="AH162" s="168" t="s">
        <v>87</v>
      </c>
      <c r="AI162" s="184">
        <f t="shared" si="78"/>
        <v>43250</v>
      </c>
      <c r="AJ162" s="184">
        <f t="shared" si="79"/>
        <v>43250</v>
      </c>
      <c r="AK162" s="184">
        <f>AJ162+30</f>
        <v>43280</v>
      </c>
      <c r="AL162" s="168">
        <v>2018</v>
      </c>
      <c r="AM162" s="168"/>
      <c r="AN162" s="168"/>
      <c r="AO162" s="168"/>
      <c r="AP162" s="168"/>
      <c r="AQ162" s="168"/>
      <c r="AR162" s="168"/>
      <c r="AS162" s="168"/>
      <c r="AT162" s="168"/>
      <c r="AU162" s="168"/>
      <c r="AV162" s="168"/>
      <c r="AW162" s="168" t="s">
        <v>675</v>
      </c>
      <c r="AY162" s="180">
        <v>162</v>
      </c>
    </row>
    <row r="163" spans="1:51" s="180" customFormat="1" ht="69">
      <c r="A163" s="168">
        <v>3.2</v>
      </c>
      <c r="B163" s="168" t="s">
        <v>677</v>
      </c>
      <c r="C163" s="168" t="s">
        <v>75</v>
      </c>
      <c r="D163" s="168" t="s">
        <v>275</v>
      </c>
      <c r="E163" s="168" t="s">
        <v>81</v>
      </c>
      <c r="F163" s="168">
        <v>1</v>
      </c>
      <c r="G163" s="168" t="s">
        <v>678</v>
      </c>
      <c r="H163" s="168" t="s">
        <v>679</v>
      </c>
      <c r="I163" s="168" t="s">
        <v>680</v>
      </c>
      <c r="J163" s="168">
        <v>1</v>
      </c>
      <c r="K163" s="168"/>
      <c r="L163" s="91" t="s">
        <v>269</v>
      </c>
      <c r="M163" s="168" t="s">
        <v>162</v>
      </c>
      <c r="N163" s="168" t="s">
        <v>82</v>
      </c>
      <c r="O163" s="182">
        <v>199.6</v>
      </c>
      <c r="P163" s="182">
        <f>O163*1.18</f>
        <v>235.52799999999999</v>
      </c>
      <c r="Q163" s="182">
        <f>O163</f>
        <v>199.6</v>
      </c>
      <c r="R163" s="182">
        <f>P163</f>
        <v>235.52799999999999</v>
      </c>
      <c r="S163" s="168" t="s">
        <v>90</v>
      </c>
      <c r="T163" s="168" t="s">
        <v>75</v>
      </c>
      <c r="U163" s="168" t="s">
        <v>92</v>
      </c>
      <c r="V163" s="183">
        <v>43188</v>
      </c>
      <c r="W163" s="184">
        <f t="shared" si="76"/>
        <v>43233</v>
      </c>
      <c r="X163" s="168"/>
      <c r="Y163" s="168"/>
      <c r="Z163" s="168"/>
      <c r="AA163" s="168"/>
      <c r="AB163" s="168" t="str">
        <f t="shared" si="77"/>
        <v>Поставка расходомеров-счетчиков электромагнитных</v>
      </c>
      <c r="AC163" s="168"/>
      <c r="AD163" s="168">
        <v>796</v>
      </c>
      <c r="AE163" s="168" t="s">
        <v>93</v>
      </c>
      <c r="AF163" s="168">
        <v>48</v>
      </c>
      <c r="AG163" s="168">
        <v>930000000</v>
      </c>
      <c r="AH163" s="168" t="s">
        <v>87</v>
      </c>
      <c r="AI163" s="184">
        <f t="shared" si="78"/>
        <v>43253</v>
      </c>
      <c r="AJ163" s="184">
        <f t="shared" si="79"/>
        <v>43253</v>
      </c>
      <c r="AK163" s="184">
        <f>AJ163+30</f>
        <v>43283</v>
      </c>
      <c r="AL163" s="168">
        <v>2018</v>
      </c>
      <c r="AM163" s="168"/>
      <c r="AN163" s="168"/>
      <c r="AO163" s="168"/>
      <c r="AP163" s="168"/>
      <c r="AQ163" s="168"/>
      <c r="AR163" s="168"/>
      <c r="AS163" s="168"/>
      <c r="AT163" s="168"/>
      <c r="AU163" s="168"/>
      <c r="AV163" s="168"/>
      <c r="AW163" s="168" t="s">
        <v>675</v>
      </c>
      <c r="AY163" s="180">
        <v>163</v>
      </c>
    </row>
    <row r="164" spans="1:51" s="120" customFormat="1" ht="41.4">
      <c r="A164" s="115" t="s">
        <v>580</v>
      </c>
      <c r="B164" s="91" t="s">
        <v>682</v>
      </c>
      <c r="C164" s="91" t="s">
        <v>75</v>
      </c>
      <c r="D164" s="91" t="s">
        <v>76</v>
      </c>
      <c r="E164" s="91" t="s">
        <v>103</v>
      </c>
      <c r="F164" s="91">
        <v>1</v>
      </c>
      <c r="G164" s="91" t="s">
        <v>605</v>
      </c>
      <c r="H164" s="122" t="s">
        <v>148</v>
      </c>
      <c r="I164" s="122" t="s">
        <v>149</v>
      </c>
      <c r="J164" s="91">
        <v>1</v>
      </c>
      <c r="K164" s="91"/>
      <c r="L164" s="91" t="s">
        <v>269</v>
      </c>
      <c r="M164" s="124" t="s">
        <v>107</v>
      </c>
      <c r="N164" s="91" t="s">
        <v>583</v>
      </c>
      <c r="O164" s="116">
        <f t="shared" ref="O164:O173" si="80">P164/0.7</f>
        <v>3546.0571428571429</v>
      </c>
      <c r="P164" s="91">
        <v>2482.2399999999998</v>
      </c>
      <c r="Q164" s="91">
        <f t="shared" ref="Q164:Q173" si="81">P164</f>
        <v>2482.2399999999998</v>
      </c>
      <c r="R164" s="116">
        <f t="shared" ref="R164:R173" si="82">Q164*1.18</f>
        <v>2929.0431999999996</v>
      </c>
      <c r="S164" s="91" t="s">
        <v>90</v>
      </c>
      <c r="T164" s="91" t="s">
        <v>75</v>
      </c>
      <c r="U164" s="91" t="s">
        <v>92</v>
      </c>
      <c r="V164" s="117">
        <v>43217</v>
      </c>
      <c r="W164" s="117">
        <f t="shared" ref="W164:W175" si="83">V164+45</f>
        <v>43262</v>
      </c>
      <c r="X164" s="91"/>
      <c r="Y164" s="91"/>
      <c r="Z164" s="91"/>
      <c r="AA164" s="91"/>
      <c r="AB164" s="91" t="str">
        <f t="shared" ref="AB164:AB173" si="84">G164</f>
        <v>Поставка УАЗ-390995-480-04</v>
      </c>
      <c r="AC164" s="107"/>
      <c r="AD164" s="91">
        <v>796</v>
      </c>
      <c r="AE164" s="91" t="s">
        <v>584</v>
      </c>
      <c r="AF164" s="91">
        <v>4</v>
      </c>
      <c r="AG164" s="118">
        <v>930000000</v>
      </c>
      <c r="AH164" s="91" t="s">
        <v>87</v>
      </c>
      <c r="AI164" s="117">
        <f t="shared" ref="AI164:AI173" si="85">W164+20</f>
        <v>43282</v>
      </c>
      <c r="AJ164" s="117">
        <f t="shared" ref="AJ164:AJ175" si="86">AI164</f>
        <v>43282</v>
      </c>
      <c r="AK164" s="117">
        <f>AJ164+30</f>
        <v>43312</v>
      </c>
      <c r="AL164" s="91">
        <v>2018</v>
      </c>
      <c r="AM164" s="91"/>
      <c r="AN164" s="91">
        <v>2018</v>
      </c>
      <c r="AO164" s="91" t="s">
        <v>102</v>
      </c>
      <c r="AP164" s="123" t="s">
        <v>606</v>
      </c>
      <c r="AQ164" s="91" t="s">
        <v>271</v>
      </c>
      <c r="AR164" s="91">
        <v>2018</v>
      </c>
      <c r="AS164" s="91" t="s">
        <v>271</v>
      </c>
      <c r="AT164" s="91" t="s">
        <v>271</v>
      </c>
      <c r="AU164" s="91" t="s">
        <v>271</v>
      </c>
      <c r="AV164" s="91" t="s">
        <v>269</v>
      </c>
      <c r="AW164" s="91" t="s">
        <v>683</v>
      </c>
      <c r="AY164" s="121">
        <v>164</v>
      </c>
    </row>
    <row r="165" spans="1:51" s="120" customFormat="1" ht="41.4">
      <c r="A165" s="115" t="s">
        <v>580</v>
      </c>
      <c r="B165" s="91" t="s">
        <v>684</v>
      </c>
      <c r="C165" s="91" t="s">
        <v>75</v>
      </c>
      <c r="D165" s="91" t="s">
        <v>76</v>
      </c>
      <c r="E165" s="91" t="s">
        <v>103</v>
      </c>
      <c r="F165" s="91">
        <v>1</v>
      </c>
      <c r="G165" s="91" t="s">
        <v>636</v>
      </c>
      <c r="H165" s="122" t="s">
        <v>148</v>
      </c>
      <c r="I165" s="122" t="s">
        <v>149</v>
      </c>
      <c r="J165" s="91">
        <v>1</v>
      </c>
      <c r="K165" s="91"/>
      <c r="L165" s="91" t="s">
        <v>269</v>
      </c>
      <c r="M165" s="91" t="s">
        <v>582</v>
      </c>
      <c r="N165" s="91" t="s">
        <v>583</v>
      </c>
      <c r="O165" s="116">
        <f t="shared" si="80"/>
        <v>2554.7814285714285</v>
      </c>
      <c r="P165" s="91">
        <v>1788.347</v>
      </c>
      <c r="Q165" s="91">
        <f t="shared" si="81"/>
        <v>1788.347</v>
      </c>
      <c r="R165" s="116">
        <f t="shared" si="82"/>
        <v>2110.24946</v>
      </c>
      <c r="S165" s="91" t="s">
        <v>90</v>
      </c>
      <c r="T165" s="91" t="s">
        <v>75</v>
      </c>
      <c r="U165" s="91" t="s">
        <v>613</v>
      </c>
      <c r="V165" s="117">
        <v>43217</v>
      </c>
      <c r="W165" s="117">
        <f t="shared" si="83"/>
        <v>43262</v>
      </c>
      <c r="X165" s="91"/>
      <c r="Y165" s="91"/>
      <c r="Z165" s="91"/>
      <c r="AA165" s="91"/>
      <c r="AB165" s="91" t="str">
        <f t="shared" si="84"/>
        <v>Поставка УАЗ Патриот</v>
      </c>
      <c r="AC165" s="107"/>
      <c r="AD165" s="91">
        <v>796</v>
      </c>
      <c r="AE165" s="91" t="s">
        <v>584</v>
      </c>
      <c r="AF165" s="91">
        <v>2</v>
      </c>
      <c r="AG165" s="118">
        <v>930000000</v>
      </c>
      <c r="AH165" s="91" t="s">
        <v>87</v>
      </c>
      <c r="AI165" s="117">
        <f t="shared" si="85"/>
        <v>43282</v>
      </c>
      <c r="AJ165" s="117">
        <f t="shared" si="86"/>
        <v>43282</v>
      </c>
      <c r="AK165" s="117">
        <f>AJ165+30</f>
        <v>43312</v>
      </c>
      <c r="AL165" s="91">
        <v>2018</v>
      </c>
      <c r="AM165" s="91"/>
      <c r="AN165" s="91">
        <v>2018</v>
      </c>
      <c r="AO165" s="91" t="s">
        <v>102</v>
      </c>
      <c r="AP165" s="123" t="s">
        <v>606</v>
      </c>
      <c r="AQ165" s="91" t="s">
        <v>271</v>
      </c>
      <c r="AR165" s="91">
        <v>2018</v>
      </c>
      <c r="AS165" s="91" t="s">
        <v>271</v>
      </c>
      <c r="AT165" s="91" t="s">
        <v>271</v>
      </c>
      <c r="AU165" s="91" t="s">
        <v>271</v>
      </c>
      <c r="AV165" s="91" t="s">
        <v>269</v>
      </c>
      <c r="AW165" s="91" t="s">
        <v>683</v>
      </c>
      <c r="AY165" s="121">
        <v>165</v>
      </c>
    </row>
    <row r="166" spans="1:51" s="120" customFormat="1" ht="138">
      <c r="A166" s="115" t="s">
        <v>628</v>
      </c>
      <c r="B166" s="91" t="s">
        <v>685</v>
      </c>
      <c r="C166" s="91" t="s">
        <v>75</v>
      </c>
      <c r="D166" s="91" t="s">
        <v>76</v>
      </c>
      <c r="E166" s="91" t="s">
        <v>630</v>
      </c>
      <c r="F166" s="91">
        <v>1</v>
      </c>
      <c r="G166" s="91" t="s">
        <v>686</v>
      </c>
      <c r="H166" s="91" t="s">
        <v>125</v>
      </c>
      <c r="I166" s="91" t="s">
        <v>126</v>
      </c>
      <c r="J166" s="91">
        <v>2</v>
      </c>
      <c r="K166" s="91"/>
      <c r="L166" s="91" t="s">
        <v>269</v>
      </c>
      <c r="M166" s="91" t="s">
        <v>620</v>
      </c>
      <c r="N166" s="91" t="s">
        <v>131</v>
      </c>
      <c r="O166" s="116">
        <f t="shared" si="80"/>
        <v>11899.462857142858</v>
      </c>
      <c r="P166" s="91">
        <v>8329.6239999999998</v>
      </c>
      <c r="Q166" s="91">
        <f t="shared" si="81"/>
        <v>8329.6239999999998</v>
      </c>
      <c r="R166" s="116">
        <f t="shared" si="82"/>
        <v>9828.9563199999993</v>
      </c>
      <c r="S166" s="91" t="s">
        <v>104</v>
      </c>
      <c r="T166" s="91" t="s">
        <v>75</v>
      </c>
      <c r="U166" s="91" t="s">
        <v>613</v>
      </c>
      <c r="V166" s="117">
        <v>43217</v>
      </c>
      <c r="W166" s="117">
        <f t="shared" si="83"/>
        <v>43262</v>
      </c>
      <c r="X166" s="91"/>
      <c r="Y166" s="91"/>
      <c r="Z166" s="91"/>
      <c r="AA166" s="91"/>
      <c r="AB166" s="91" t="str">
        <f t="shared" si="84"/>
        <v>Выполнение комплекса работ по технологическому присоединению потребителей  (ПИР и СМР) Лот №1</v>
      </c>
      <c r="AC166" s="107"/>
      <c r="AD166" s="91">
        <v>876</v>
      </c>
      <c r="AE166" s="91" t="s">
        <v>614</v>
      </c>
      <c r="AF166" s="91">
        <v>1</v>
      </c>
      <c r="AG166" s="118">
        <v>930000000</v>
      </c>
      <c r="AH166" s="91" t="s">
        <v>87</v>
      </c>
      <c r="AI166" s="117">
        <f t="shared" si="85"/>
        <v>43282</v>
      </c>
      <c r="AJ166" s="117">
        <f t="shared" si="86"/>
        <v>43282</v>
      </c>
      <c r="AK166" s="117">
        <f t="shared" ref="AK166:AK173" si="87">AJ166+90</f>
        <v>43372</v>
      </c>
      <c r="AL166" s="91">
        <v>2018</v>
      </c>
      <c r="AM166" s="91"/>
      <c r="AN166" s="91">
        <v>2018</v>
      </c>
      <c r="AO166" s="91" t="s">
        <v>627</v>
      </c>
      <c r="AP166" s="95"/>
      <c r="AQ166" s="91" t="s">
        <v>271</v>
      </c>
      <c r="AR166" s="91">
        <v>2018</v>
      </c>
      <c r="AS166" s="91" t="s">
        <v>271</v>
      </c>
      <c r="AT166" s="91" t="s">
        <v>271</v>
      </c>
      <c r="AU166" s="91" t="s">
        <v>271</v>
      </c>
      <c r="AV166" s="91" t="s">
        <v>154</v>
      </c>
      <c r="AW166" s="91" t="s">
        <v>683</v>
      </c>
      <c r="AY166" s="121">
        <v>166</v>
      </c>
    </row>
    <row r="167" spans="1:51" s="120" customFormat="1" ht="138">
      <c r="A167" s="115" t="s">
        <v>628</v>
      </c>
      <c r="B167" s="91" t="s">
        <v>688</v>
      </c>
      <c r="C167" s="91" t="s">
        <v>75</v>
      </c>
      <c r="D167" s="91" t="s">
        <v>76</v>
      </c>
      <c r="E167" s="91" t="s">
        <v>630</v>
      </c>
      <c r="F167" s="91">
        <v>1</v>
      </c>
      <c r="G167" s="91" t="s">
        <v>687</v>
      </c>
      <c r="H167" s="91" t="s">
        <v>125</v>
      </c>
      <c r="I167" s="91" t="s">
        <v>126</v>
      </c>
      <c r="J167" s="91">
        <v>2</v>
      </c>
      <c r="K167" s="91"/>
      <c r="L167" s="91" t="s">
        <v>269</v>
      </c>
      <c r="M167" s="91" t="s">
        <v>620</v>
      </c>
      <c r="N167" s="91" t="s">
        <v>131</v>
      </c>
      <c r="O167" s="116">
        <f t="shared" si="80"/>
        <v>3956.9528571428577</v>
      </c>
      <c r="P167" s="91">
        <v>2769.8670000000002</v>
      </c>
      <c r="Q167" s="91">
        <f t="shared" si="81"/>
        <v>2769.8670000000002</v>
      </c>
      <c r="R167" s="116">
        <f t="shared" si="82"/>
        <v>3268.4430600000001</v>
      </c>
      <c r="S167" s="91" t="s">
        <v>104</v>
      </c>
      <c r="T167" s="91" t="s">
        <v>75</v>
      </c>
      <c r="U167" s="91" t="s">
        <v>613</v>
      </c>
      <c r="V167" s="117">
        <v>43217</v>
      </c>
      <c r="W167" s="117">
        <f t="shared" si="83"/>
        <v>43262</v>
      </c>
      <c r="X167" s="91"/>
      <c r="Y167" s="91"/>
      <c r="Z167" s="91"/>
      <c r="AA167" s="91"/>
      <c r="AB167" s="91" t="str">
        <f t="shared" si="84"/>
        <v>Выполнение комплекса работ по технологическому присоединению потребителей  (ПИР и СМР) Лот №2</v>
      </c>
      <c r="AC167" s="107"/>
      <c r="AD167" s="91">
        <v>876</v>
      </c>
      <c r="AE167" s="91" t="s">
        <v>614</v>
      </c>
      <c r="AF167" s="91">
        <v>1</v>
      </c>
      <c r="AG167" s="118">
        <v>930000000</v>
      </c>
      <c r="AH167" s="91" t="s">
        <v>87</v>
      </c>
      <c r="AI167" s="117">
        <f t="shared" si="85"/>
        <v>43282</v>
      </c>
      <c r="AJ167" s="117">
        <f t="shared" si="86"/>
        <v>43282</v>
      </c>
      <c r="AK167" s="117">
        <f t="shared" si="87"/>
        <v>43372</v>
      </c>
      <c r="AL167" s="91">
        <v>2018</v>
      </c>
      <c r="AM167" s="91"/>
      <c r="AN167" s="91">
        <v>2018</v>
      </c>
      <c r="AO167" s="91" t="s">
        <v>627</v>
      </c>
      <c r="AP167" s="95"/>
      <c r="AQ167" s="91" t="s">
        <v>271</v>
      </c>
      <c r="AR167" s="91">
        <v>2018</v>
      </c>
      <c r="AS167" s="91" t="s">
        <v>271</v>
      </c>
      <c r="AT167" s="91" t="s">
        <v>271</v>
      </c>
      <c r="AU167" s="91" t="s">
        <v>271</v>
      </c>
      <c r="AV167" s="91" t="s">
        <v>154</v>
      </c>
      <c r="AW167" s="91" t="s">
        <v>683</v>
      </c>
      <c r="AY167" s="121">
        <v>167</v>
      </c>
    </row>
    <row r="168" spans="1:51" s="120" customFormat="1" ht="138">
      <c r="A168" s="115" t="s">
        <v>628</v>
      </c>
      <c r="B168" s="91" t="s">
        <v>691</v>
      </c>
      <c r="C168" s="91" t="s">
        <v>75</v>
      </c>
      <c r="D168" s="91" t="s">
        <v>76</v>
      </c>
      <c r="E168" s="91" t="s">
        <v>630</v>
      </c>
      <c r="F168" s="91">
        <v>1</v>
      </c>
      <c r="G168" s="91" t="s">
        <v>692</v>
      </c>
      <c r="H168" s="91" t="s">
        <v>125</v>
      </c>
      <c r="I168" s="91" t="s">
        <v>125</v>
      </c>
      <c r="J168" s="91">
        <v>2</v>
      </c>
      <c r="K168" s="91"/>
      <c r="L168" s="91" t="s">
        <v>269</v>
      </c>
      <c r="M168" s="91" t="s">
        <v>620</v>
      </c>
      <c r="N168" s="91" t="s">
        <v>131</v>
      </c>
      <c r="O168" s="116">
        <f t="shared" si="80"/>
        <v>3547.7385714285715</v>
      </c>
      <c r="P168" s="91">
        <v>2483.4169999999999</v>
      </c>
      <c r="Q168" s="91">
        <f t="shared" si="81"/>
        <v>2483.4169999999999</v>
      </c>
      <c r="R168" s="116">
        <f t="shared" si="82"/>
        <v>2930.4320599999996</v>
      </c>
      <c r="S168" s="91" t="s">
        <v>104</v>
      </c>
      <c r="T168" s="91" t="s">
        <v>75</v>
      </c>
      <c r="U168" s="87" t="s">
        <v>92</v>
      </c>
      <c r="V168" s="117">
        <v>43217</v>
      </c>
      <c r="W168" s="117">
        <f t="shared" si="83"/>
        <v>43262</v>
      </c>
      <c r="X168" s="91"/>
      <c r="Y168" s="91"/>
      <c r="Z168" s="91"/>
      <c r="AA168" s="91"/>
      <c r="AB168" s="91" t="str">
        <f t="shared" si="84"/>
        <v>Выполнение комплекса работ по технологическому присоединению потребителей (ПИР и СМР) Лот №3</v>
      </c>
      <c r="AC168" s="107"/>
      <c r="AD168" s="91">
        <v>876</v>
      </c>
      <c r="AE168" s="91" t="s">
        <v>614</v>
      </c>
      <c r="AF168" s="91">
        <v>1</v>
      </c>
      <c r="AG168" s="118">
        <v>930000000</v>
      </c>
      <c r="AH168" s="91" t="s">
        <v>87</v>
      </c>
      <c r="AI168" s="117">
        <f t="shared" si="85"/>
        <v>43282</v>
      </c>
      <c r="AJ168" s="117">
        <f t="shared" si="86"/>
        <v>43282</v>
      </c>
      <c r="AK168" s="117">
        <f t="shared" si="87"/>
        <v>43372</v>
      </c>
      <c r="AL168" s="91">
        <v>2018</v>
      </c>
      <c r="AM168" s="91"/>
      <c r="AN168" s="91"/>
      <c r="AO168" s="91" t="s">
        <v>627</v>
      </c>
      <c r="AP168" s="95"/>
      <c r="AQ168" s="91" t="s">
        <v>271</v>
      </c>
      <c r="AR168" s="91">
        <v>2018</v>
      </c>
      <c r="AS168" s="91" t="s">
        <v>271</v>
      </c>
      <c r="AT168" s="91" t="s">
        <v>271</v>
      </c>
      <c r="AU168" s="91" t="s">
        <v>271</v>
      </c>
      <c r="AV168" s="91" t="s">
        <v>154</v>
      </c>
      <c r="AW168" s="91" t="s">
        <v>708</v>
      </c>
      <c r="AY168" s="121">
        <v>168</v>
      </c>
    </row>
    <row r="169" spans="1:51" s="120" customFormat="1" ht="138">
      <c r="A169" s="115" t="s">
        <v>628</v>
      </c>
      <c r="B169" s="91" t="s">
        <v>693</v>
      </c>
      <c r="C169" s="91" t="s">
        <v>75</v>
      </c>
      <c r="D169" s="91" t="s">
        <v>76</v>
      </c>
      <c r="E169" s="91" t="s">
        <v>630</v>
      </c>
      <c r="F169" s="91">
        <v>1</v>
      </c>
      <c r="G169" s="91" t="s">
        <v>694</v>
      </c>
      <c r="H169" s="91" t="s">
        <v>125</v>
      </c>
      <c r="I169" s="91" t="s">
        <v>125</v>
      </c>
      <c r="J169" s="91">
        <v>2</v>
      </c>
      <c r="K169" s="91"/>
      <c r="L169" s="91" t="s">
        <v>269</v>
      </c>
      <c r="M169" s="91" t="s">
        <v>620</v>
      </c>
      <c r="N169" s="91" t="s">
        <v>131</v>
      </c>
      <c r="O169" s="116">
        <f t="shared" si="80"/>
        <v>7642.6657142857148</v>
      </c>
      <c r="P169" s="91">
        <v>5349.866</v>
      </c>
      <c r="Q169" s="91">
        <f t="shared" si="81"/>
        <v>5349.866</v>
      </c>
      <c r="R169" s="116">
        <f t="shared" si="82"/>
        <v>6312.8418799999999</v>
      </c>
      <c r="S169" s="91" t="s">
        <v>104</v>
      </c>
      <c r="T169" s="91" t="s">
        <v>75</v>
      </c>
      <c r="U169" s="87" t="s">
        <v>92</v>
      </c>
      <c r="V169" s="117">
        <v>43217</v>
      </c>
      <c r="W169" s="117">
        <f t="shared" si="83"/>
        <v>43262</v>
      </c>
      <c r="X169" s="91"/>
      <c r="Y169" s="91"/>
      <c r="Z169" s="91"/>
      <c r="AA169" s="91"/>
      <c r="AB169" s="91" t="str">
        <f t="shared" si="84"/>
        <v>Выполнение комплекса работ по технологическому присоединению потребителей  (ПИР и СМР) Лот №4</v>
      </c>
      <c r="AC169" s="107"/>
      <c r="AD169" s="91">
        <v>876</v>
      </c>
      <c r="AE169" s="91" t="s">
        <v>614</v>
      </c>
      <c r="AF169" s="91">
        <v>1</v>
      </c>
      <c r="AG169" s="118">
        <v>930000000</v>
      </c>
      <c r="AH169" s="91" t="s">
        <v>87</v>
      </c>
      <c r="AI169" s="117">
        <f t="shared" si="85"/>
        <v>43282</v>
      </c>
      <c r="AJ169" s="117">
        <f t="shared" si="86"/>
        <v>43282</v>
      </c>
      <c r="AK169" s="117">
        <f t="shared" si="87"/>
        <v>43372</v>
      </c>
      <c r="AL169" s="91">
        <v>2018</v>
      </c>
      <c r="AM169" s="91"/>
      <c r="AN169" s="91"/>
      <c r="AO169" s="91" t="s">
        <v>627</v>
      </c>
      <c r="AP169" s="95"/>
      <c r="AQ169" s="91" t="s">
        <v>271</v>
      </c>
      <c r="AR169" s="91">
        <v>2018</v>
      </c>
      <c r="AS169" s="91" t="s">
        <v>271</v>
      </c>
      <c r="AT169" s="91" t="s">
        <v>271</v>
      </c>
      <c r="AU169" s="91" t="s">
        <v>271</v>
      </c>
      <c r="AV169" s="91" t="s">
        <v>154</v>
      </c>
      <c r="AW169" s="91" t="s">
        <v>708</v>
      </c>
      <c r="AY169" s="121">
        <v>169</v>
      </c>
    </row>
    <row r="170" spans="1:51" s="120" customFormat="1" ht="138">
      <c r="A170" s="115" t="s">
        <v>628</v>
      </c>
      <c r="B170" s="91" t="s">
        <v>695</v>
      </c>
      <c r="C170" s="91" t="s">
        <v>75</v>
      </c>
      <c r="D170" s="91" t="s">
        <v>76</v>
      </c>
      <c r="E170" s="91" t="s">
        <v>630</v>
      </c>
      <c r="F170" s="91">
        <v>1</v>
      </c>
      <c r="G170" s="91" t="s">
        <v>696</v>
      </c>
      <c r="H170" s="91" t="s">
        <v>125</v>
      </c>
      <c r="I170" s="91" t="s">
        <v>125</v>
      </c>
      <c r="J170" s="91">
        <v>2</v>
      </c>
      <c r="K170" s="91"/>
      <c r="L170" s="91" t="s">
        <v>269</v>
      </c>
      <c r="M170" s="91" t="s">
        <v>620</v>
      </c>
      <c r="N170" s="91" t="s">
        <v>131</v>
      </c>
      <c r="O170" s="116">
        <f t="shared" si="80"/>
        <v>5640.4814285714292</v>
      </c>
      <c r="P170" s="91">
        <v>3948.337</v>
      </c>
      <c r="Q170" s="91">
        <f t="shared" si="81"/>
        <v>3948.337</v>
      </c>
      <c r="R170" s="116">
        <f t="shared" si="82"/>
        <v>4659.03766</v>
      </c>
      <c r="S170" s="91" t="s">
        <v>104</v>
      </c>
      <c r="T170" s="91" t="s">
        <v>75</v>
      </c>
      <c r="U170" s="87" t="s">
        <v>92</v>
      </c>
      <c r="V170" s="117">
        <v>43217</v>
      </c>
      <c r="W170" s="117">
        <f t="shared" si="83"/>
        <v>43262</v>
      </c>
      <c r="X170" s="91"/>
      <c r="Y170" s="91"/>
      <c r="Z170" s="91"/>
      <c r="AA170" s="91"/>
      <c r="AB170" s="91" t="str">
        <f t="shared" si="84"/>
        <v>Выполнение комплекса работ по технологическому присоединению потребителей (ПИР и СМР) Лот №5</v>
      </c>
      <c r="AC170" s="107"/>
      <c r="AD170" s="91">
        <v>876</v>
      </c>
      <c r="AE170" s="91" t="s">
        <v>614</v>
      </c>
      <c r="AF170" s="91">
        <v>1</v>
      </c>
      <c r="AG170" s="118">
        <v>930000000</v>
      </c>
      <c r="AH170" s="91" t="s">
        <v>87</v>
      </c>
      <c r="AI170" s="117">
        <f t="shared" si="85"/>
        <v>43282</v>
      </c>
      <c r="AJ170" s="117">
        <f t="shared" si="86"/>
        <v>43282</v>
      </c>
      <c r="AK170" s="117">
        <f t="shared" si="87"/>
        <v>43372</v>
      </c>
      <c r="AL170" s="91">
        <v>2018</v>
      </c>
      <c r="AM170" s="91"/>
      <c r="AN170" s="91"/>
      <c r="AO170" s="91" t="s">
        <v>627</v>
      </c>
      <c r="AP170" s="95"/>
      <c r="AQ170" s="91" t="s">
        <v>271</v>
      </c>
      <c r="AR170" s="91">
        <v>2018</v>
      </c>
      <c r="AS170" s="91" t="s">
        <v>271</v>
      </c>
      <c r="AT170" s="91" t="s">
        <v>271</v>
      </c>
      <c r="AU170" s="91" t="s">
        <v>271</v>
      </c>
      <c r="AV170" s="91" t="s">
        <v>154</v>
      </c>
      <c r="AW170" s="91" t="s">
        <v>708</v>
      </c>
      <c r="AY170" s="121">
        <v>170</v>
      </c>
    </row>
    <row r="171" spans="1:51" s="120" customFormat="1" ht="138">
      <c r="A171" s="115" t="s">
        <v>628</v>
      </c>
      <c r="B171" s="91" t="s">
        <v>697</v>
      </c>
      <c r="C171" s="91" t="s">
        <v>75</v>
      </c>
      <c r="D171" s="91" t="s">
        <v>76</v>
      </c>
      <c r="E171" s="91" t="s">
        <v>630</v>
      </c>
      <c r="F171" s="91">
        <v>1</v>
      </c>
      <c r="G171" s="91" t="s">
        <v>698</v>
      </c>
      <c r="H171" s="91" t="s">
        <v>125</v>
      </c>
      <c r="I171" s="91" t="s">
        <v>125</v>
      </c>
      <c r="J171" s="91">
        <v>2</v>
      </c>
      <c r="K171" s="91"/>
      <c r="L171" s="91" t="s">
        <v>269</v>
      </c>
      <c r="M171" s="91" t="s">
        <v>620</v>
      </c>
      <c r="N171" s="91" t="s">
        <v>131</v>
      </c>
      <c r="O171" s="116">
        <f t="shared" si="80"/>
        <v>12105.227142857144</v>
      </c>
      <c r="P171" s="91">
        <v>8473.6589999999997</v>
      </c>
      <c r="Q171" s="91">
        <f t="shared" si="81"/>
        <v>8473.6589999999997</v>
      </c>
      <c r="R171" s="116">
        <f t="shared" si="82"/>
        <v>9998.9176199999984</v>
      </c>
      <c r="S171" s="91" t="s">
        <v>104</v>
      </c>
      <c r="T171" s="91" t="s">
        <v>75</v>
      </c>
      <c r="U171" s="87" t="s">
        <v>92</v>
      </c>
      <c r="V171" s="117">
        <v>43217</v>
      </c>
      <c r="W171" s="117">
        <f t="shared" si="83"/>
        <v>43262</v>
      </c>
      <c r="X171" s="91"/>
      <c r="Y171" s="91"/>
      <c r="Z171" s="91"/>
      <c r="AA171" s="91"/>
      <c r="AB171" s="91" t="str">
        <f t="shared" si="84"/>
        <v>Выполнение комплекса работ по технологическому присоединению потребителей  (ПИР и СМР) Лот №6</v>
      </c>
      <c r="AC171" s="107"/>
      <c r="AD171" s="91">
        <v>876</v>
      </c>
      <c r="AE171" s="91" t="s">
        <v>614</v>
      </c>
      <c r="AF171" s="91">
        <v>1</v>
      </c>
      <c r="AG171" s="118">
        <v>930000000</v>
      </c>
      <c r="AH171" s="91" t="s">
        <v>87</v>
      </c>
      <c r="AI171" s="117">
        <f t="shared" si="85"/>
        <v>43282</v>
      </c>
      <c r="AJ171" s="117">
        <f t="shared" si="86"/>
        <v>43282</v>
      </c>
      <c r="AK171" s="117">
        <f t="shared" si="87"/>
        <v>43372</v>
      </c>
      <c r="AL171" s="91">
        <v>2018</v>
      </c>
      <c r="AM171" s="91"/>
      <c r="AN171" s="91"/>
      <c r="AO171" s="91" t="s">
        <v>627</v>
      </c>
      <c r="AP171" s="95"/>
      <c r="AQ171" s="91" t="s">
        <v>271</v>
      </c>
      <c r="AR171" s="91">
        <v>2018</v>
      </c>
      <c r="AS171" s="91" t="s">
        <v>271</v>
      </c>
      <c r="AT171" s="91" t="s">
        <v>271</v>
      </c>
      <c r="AU171" s="91" t="s">
        <v>271</v>
      </c>
      <c r="AV171" s="91" t="s">
        <v>154</v>
      </c>
      <c r="AW171" s="91" t="s">
        <v>708</v>
      </c>
      <c r="AY171" s="121">
        <v>171</v>
      </c>
    </row>
    <row r="172" spans="1:51" s="120" customFormat="1" ht="138">
      <c r="A172" s="115" t="s">
        <v>628</v>
      </c>
      <c r="B172" s="91" t="s">
        <v>699</v>
      </c>
      <c r="C172" s="91" t="s">
        <v>75</v>
      </c>
      <c r="D172" s="91" t="s">
        <v>76</v>
      </c>
      <c r="E172" s="91" t="s">
        <v>630</v>
      </c>
      <c r="F172" s="91">
        <v>1</v>
      </c>
      <c r="G172" s="91" t="s">
        <v>700</v>
      </c>
      <c r="H172" s="91" t="s">
        <v>125</v>
      </c>
      <c r="I172" s="91" t="s">
        <v>125</v>
      </c>
      <c r="J172" s="91">
        <v>2</v>
      </c>
      <c r="K172" s="91"/>
      <c r="L172" s="91" t="s">
        <v>269</v>
      </c>
      <c r="M172" s="91" t="s">
        <v>620</v>
      </c>
      <c r="N172" s="91" t="s">
        <v>131</v>
      </c>
      <c r="O172" s="116">
        <f t="shared" si="80"/>
        <v>3152.8314285714287</v>
      </c>
      <c r="P172" s="91">
        <v>2206.982</v>
      </c>
      <c r="Q172" s="91">
        <f t="shared" si="81"/>
        <v>2206.982</v>
      </c>
      <c r="R172" s="116">
        <f t="shared" si="82"/>
        <v>2604.2387599999997</v>
      </c>
      <c r="S172" s="91" t="s">
        <v>104</v>
      </c>
      <c r="T172" s="91" t="s">
        <v>75</v>
      </c>
      <c r="U172" s="87" t="s">
        <v>92</v>
      </c>
      <c r="V172" s="117">
        <v>43217</v>
      </c>
      <c r="W172" s="117">
        <f t="shared" si="83"/>
        <v>43262</v>
      </c>
      <c r="X172" s="91"/>
      <c r="Y172" s="91"/>
      <c r="Z172" s="91"/>
      <c r="AA172" s="91"/>
      <c r="AB172" s="91" t="str">
        <f t="shared" si="84"/>
        <v>Выполнение комплекса работ по технологическому присоединению потребителей (ПИР и СМР) лот №7</v>
      </c>
      <c r="AC172" s="107"/>
      <c r="AD172" s="91">
        <v>876</v>
      </c>
      <c r="AE172" s="91" t="s">
        <v>614</v>
      </c>
      <c r="AF172" s="91">
        <v>1</v>
      </c>
      <c r="AG172" s="118">
        <v>930000000</v>
      </c>
      <c r="AH172" s="91" t="s">
        <v>87</v>
      </c>
      <c r="AI172" s="117">
        <f t="shared" si="85"/>
        <v>43282</v>
      </c>
      <c r="AJ172" s="117">
        <f t="shared" si="86"/>
        <v>43282</v>
      </c>
      <c r="AK172" s="117">
        <f t="shared" si="87"/>
        <v>43372</v>
      </c>
      <c r="AL172" s="91">
        <v>2018</v>
      </c>
      <c r="AM172" s="91"/>
      <c r="AN172" s="91">
        <v>2018</v>
      </c>
      <c r="AO172" s="91" t="s">
        <v>627</v>
      </c>
      <c r="AP172" s="95"/>
      <c r="AQ172" s="91" t="s">
        <v>271</v>
      </c>
      <c r="AR172" s="91">
        <v>2018</v>
      </c>
      <c r="AS172" s="91" t="s">
        <v>271</v>
      </c>
      <c r="AT172" s="91" t="s">
        <v>271</v>
      </c>
      <c r="AU172" s="91" t="s">
        <v>271</v>
      </c>
      <c r="AV172" s="91" t="s">
        <v>154</v>
      </c>
      <c r="AW172" s="91" t="s">
        <v>708</v>
      </c>
      <c r="AY172" s="121">
        <v>172</v>
      </c>
    </row>
    <row r="173" spans="1:51" s="120" customFormat="1" ht="124.2">
      <c r="A173" s="115" t="s">
        <v>628</v>
      </c>
      <c r="B173" s="91" t="s">
        <v>701</v>
      </c>
      <c r="C173" s="91" t="s">
        <v>75</v>
      </c>
      <c r="D173" s="91" t="s">
        <v>76</v>
      </c>
      <c r="E173" s="91" t="s">
        <v>630</v>
      </c>
      <c r="F173" s="91">
        <v>1</v>
      </c>
      <c r="G173" s="91" t="s">
        <v>702</v>
      </c>
      <c r="H173" s="91" t="s">
        <v>125</v>
      </c>
      <c r="I173" s="91" t="s">
        <v>125</v>
      </c>
      <c r="J173" s="91">
        <v>2</v>
      </c>
      <c r="K173" s="91"/>
      <c r="L173" s="91" t="s">
        <v>269</v>
      </c>
      <c r="M173" s="91" t="s">
        <v>620</v>
      </c>
      <c r="N173" s="91" t="s">
        <v>131</v>
      </c>
      <c r="O173" s="116">
        <f t="shared" si="80"/>
        <v>7326.8957142857153</v>
      </c>
      <c r="P173" s="91">
        <v>5128.8270000000002</v>
      </c>
      <c r="Q173" s="91">
        <f t="shared" si="81"/>
        <v>5128.8270000000002</v>
      </c>
      <c r="R173" s="116">
        <f t="shared" si="82"/>
        <v>6052.0158599999995</v>
      </c>
      <c r="S173" s="91" t="s">
        <v>104</v>
      </c>
      <c r="T173" s="91" t="s">
        <v>75</v>
      </c>
      <c r="U173" s="87" t="s">
        <v>92</v>
      </c>
      <c r="V173" s="117">
        <v>43217</v>
      </c>
      <c r="W173" s="117">
        <f t="shared" si="83"/>
        <v>43262</v>
      </c>
      <c r="X173" s="91"/>
      <c r="Y173" s="91"/>
      <c r="Z173" s="91"/>
      <c r="AA173" s="91"/>
      <c r="AB173" s="91" t="str">
        <f t="shared" si="84"/>
        <v>Выполнение комплекса работ по технологическому присоединению потребителей  Лот №8</v>
      </c>
      <c r="AC173" s="107"/>
      <c r="AD173" s="91">
        <v>876</v>
      </c>
      <c r="AE173" s="91" t="s">
        <v>614</v>
      </c>
      <c r="AF173" s="91">
        <v>1</v>
      </c>
      <c r="AG173" s="118">
        <v>930000000</v>
      </c>
      <c r="AH173" s="91" t="s">
        <v>87</v>
      </c>
      <c r="AI173" s="117">
        <f t="shared" si="85"/>
        <v>43282</v>
      </c>
      <c r="AJ173" s="117">
        <f t="shared" si="86"/>
        <v>43282</v>
      </c>
      <c r="AK173" s="117">
        <f t="shared" si="87"/>
        <v>43372</v>
      </c>
      <c r="AL173" s="91">
        <v>2018</v>
      </c>
      <c r="AM173" s="91"/>
      <c r="AN173" s="91"/>
      <c r="AO173" s="91" t="s">
        <v>627</v>
      </c>
      <c r="AP173" s="95"/>
      <c r="AQ173" s="91" t="s">
        <v>271</v>
      </c>
      <c r="AR173" s="91">
        <v>2018</v>
      </c>
      <c r="AS173" s="91" t="s">
        <v>271</v>
      </c>
      <c r="AT173" s="91" t="s">
        <v>271</v>
      </c>
      <c r="AU173" s="91" t="s">
        <v>271</v>
      </c>
      <c r="AV173" s="91" t="s">
        <v>154</v>
      </c>
      <c r="AW173" s="91" t="s">
        <v>708</v>
      </c>
      <c r="AY173" s="121">
        <v>173</v>
      </c>
    </row>
    <row r="174" spans="1:51" s="143" customFormat="1" ht="41.4">
      <c r="A174" s="200" t="s">
        <v>330</v>
      </c>
      <c r="B174" s="85" t="s">
        <v>703</v>
      </c>
      <c r="C174" s="86" t="s">
        <v>75</v>
      </c>
      <c r="D174" s="91" t="s">
        <v>215</v>
      </c>
      <c r="E174" s="87" t="s">
        <v>81</v>
      </c>
      <c r="F174" s="87">
        <v>1</v>
      </c>
      <c r="G174" s="87" t="s">
        <v>704</v>
      </c>
      <c r="H174" s="122" t="s">
        <v>365</v>
      </c>
      <c r="I174" s="87" t="s">
        <v>705</v>
      </c>
      <c r="J174" s="87">
        <v>2</v>
      </c>
      <c r="K174" s="87"/>
      <c r="L174" s="91" t="s">
        <v>269</v>
      </c>
      <c r="M174" s="86" t="s">
        <v>162</v>
      </c>
      <c r="N174" s="91" t="s">
        <v>106</v>
      </c>
      <c r="O174" s="126"/>
      <c r="P174" s="86"/>
      <c r="Q174" s="126">
        <v>272.88099999999997</v>
      </c>
      <c r="R174" s="126">
        <f t="shared" ref="R174" si="88">Q174*1.18</f>
        <v>321.99957999999992</v>
      </c>
      <c r="S174" s="86" t="s">
        <v>90</v>
      </c>
      <c r="T174" s="91" t="s">
        <v>75</v>
      </c>
      <c r="U174" s="87" t="s">
        <v>92</v>
      </c>
      <c r="V174" s="99">
        <v>43217</v>
      </c>
      <c r="W174" s="99">
        <f t="shared" si="83"/>
        <v>43262</v>
      </c>
      <c r="X174" s="86"/>
      <c r="Y174" s="86"/>
      <c r="Z174" s="86"/>
      <c r="AA174" s="86"/>
      <c r="AB174" s="91" t="s">
        <v>704</v>
      </c>
      <c r="AC174" s="91" t="s">
        <v>224</v>
      </c>
      <c r="AD174" s="86">
        <v>796</v>
      </c>
      <c r="AE174" s="91" t="s">
        <v>93</v>
      </c>
      <c r="AF174" s="86">
        <v>34</v>
      </c>
      <c r="AG174" s="87">
        <v>93000000000</v>
      </c>
      <c r="AH174" s="201" t="s">
        <v>87</v>
      </c>
      <c r="AI174" s="99">
        <f t="shared" ref="AI174" si="89">W174+20</f>
        <v>43282</v>
      </c>
      <c r="AJ174" s="99">
        <f t="shared" si="86"/>
        <v>43282</v>
      </c>
      <c r="AK174" s="99">
        <f>AJ174+30</f>
        <v>43312</v>
      </c>
      <c r="AL174" s="86">
        <v>2018</v>
      </c>
      <c r="AM174" s="86" t="s">
        <v>168</v>
      </c>
      <c r="AN174" s="86"/>
      <c r="AO174" s="86"/>
      <c r="AP174" s="86"/>
      <c r="AQ174" s="86"/>
      <c r="AR174" s="86"/>
      <c r="AS174" s="86"/>
      <c r="AT174" s="86"/>
      <c r="AU174" s="86"/>
      <c r="AV174" s="86" t="s">
        <v>168</v>
      </c>
      <c r="AW174" s="91" t="s">
        <v>708</v>
      </c>
      <c r="AY174" s="239">
        <v>174</v>
      </c>
    </row>
    <row r="175" spans="1:51" s="120" customFormat="1" ht="96.6">
      <c r="A175" s="115" t="s">
        <v>580</v>
      </c>
      <c r="B175" s="91" t="s">
        <v>706</v>
      </c>
      <c r="C175" s="91" t="s">
        <v>75</v>
      </c>
      <c r="D175" s="91" t="s">
        <v>76</v>
      </c>
      <c r="E175" s="91" t="s">
        <v>81</v>
      </c>
      <c r="F175" s="91">
        <v>1</v>
      </c>
      <c r="G175" s="91" t="s">
        <v>647</v>
      </c>
      <c r="H175" s="122" t="s">
        <v>648</v>
      </c>
      <c r="I175" s="122" t="s">
        <v>648</v>
      </c>
      <c r="J175" s="91">
        <v>1</v>
      </c>
      <c r="K175" s="91"/>
      <c r="L175" s="91" t="s">
        <v>269</v>
      </c>
      <c r="M175" s="91" t="s">
        <v>582</v>
      </c>
      <c r="N175" s="91" t="s">
        <v>273</v>
      </c>
      <c r="O175" s="116">
        <f>P175/0.7</f>
        <v>2655.0714285714289</v>
      </c>
      <c r="P175" s="91">
        <v>1858.55</v>
      </c>
      <c r="Q175" s="91">
        <v>1858.55</v>
      </c>
      <c r="R175" s="116">
        <f t="shared" ref="R175:R182" si="90">Q175*1.18</f>
        <v>2193.0889999999999</v>
      </c>
      <c r="S175" s="91" t="s">
        <v>90</v>
      </c>
      <c r="T175" s="91" t="s">
        <v>75</v>
      </c>
      <c r="U175" s="87" t="s">
        <v>92</v>
      </c>
      <c r="V175" s="117">
        <v>43217</v>
      </c>
      <c r="W175" s="117">
        <f t="shared" si="83"/>
        <v>43262</v>
      </c>
      <c r="X175" s="91"/>
      <c r="Y175" s="91"/>
      <c r="Z175" s="91"/>
      <c r="AA175" s="91"/>
      <c r="AB175" s="91" t="str">
        <f>G175</f>
        <v xml:space="preserve">Поставка опор деревянных непропитанных ошкуренных 11м                  </v>
      </c>
      <c r="AC175" s="107"/>
      <c r="AD175" s="91">
        <v>796</v>
      </c>
      <c r="AE175" s="91" t="s">
        <v>584</v>
      </c>
      <c r="AF175" s="91">
        <v>562</v>
      </c>
      <c r="AG175" s="118">
        <v>930000000</v>
      </c>
      <c r="AH175" s="91" t="s">
        <v>87</v>
      </c>
      <c r="AI175" s="117">
        <f t="shared" ref="AI175:AI181" si="91">W175+20</f>
        <v>43282</v>
      </c>
      <c r="AJ175" s="117">
        <f t="shared" si="86"/>
        <v>43282</v>
      </c>
      <c r="AK175" s="117">
        <f>AJ175+30</f>
        <v>43312</v>
      </c>
      <c r="AL175" s="91">
        <v>2018</v>
      </c>
      <c r="AM175" s="91"/>
      <c r="AN175" s="91" t="s">
        <v>99</v>
      </c>
      <c r="AO175" s="91" t="s">
        <v>133</v>
      </c>
      <c r="AP175" s="91" t="s">
        <v>649</v>
      </c>
      <c r="AQ175" s="91" t="s">
        <v>271</v>
      </c>
      <c r="AR175" s="91">
        <v>2018</v>
      </c>
      <c r="AS175" s="91" t="s">
        <v>271</v>
      </c>
      <c r="AT175" s="91" t="s">
        <v>271</v>
      </c>
      <c r="AU175" s="91" t="s">
        <v>271</v>
      </c>
      <c r="AV175" s="91" t="s">
        <v>154</v>
      </c>
      <c r="AW175" s="91" t="s">
        <v>708</v>
      </c>
      <c r="AY175" s="121">
        <v>175</v>
      </c>
    </row>
    <row r="176" spans="1:51" s="120" customFormat="1" ht="110.4">
      <c r="A176" s="115" t="s">
        <v>580</v>
      </c>
      <c r="B176" s="91" t="s">
        <v>710</v>
      </c>
      <c r="C176" s="91" t="s">
        <v>75</v>
      </c>
      <c r="D176" s="91" t="s">
        <v>76</v>
      </c>
      <c r="E176" s="91" t="s">
        <v>103</v>
      </c>
      <c r="F176" s="91">
        <v>1</v>
      </c>
      <c r="G176" s="91" t="s">
        <v>586</v>
      </c>
      <c r="H176" s="115" t="s">
        <v>150</v>
      </c>
      <c r="I176" s="115" t="s">
        <v>150</v>
      </c>
      <c r="J176" s="91">
        <v>1</v>
      </c>
      <c r="K176" s="91"/>
      <c r="L176" s="91" t="s">
        <v>269</v>
      </c>
      <c r="M176" s="91" t="s">
        <v>582</v>
      </c>
      <c r="N176" s="91" t="s">
        <v>583</v>
      </c>
      <c r="O176" s="116">
        <f>P176/0.7</f>
        <v>1029.0557142857144</v>
      </c>
      <c r="P176" s="91">
        <v>720.33900000000006</v>
      </c>
      <c r="Q176" s="91">
        <f>P176</f>
        <v>720.33900000000006</v>
      </c>
      <c r="R176" s="116">
        <f t="shared" si="90"/>
        <v>850.00002000000006</v>
      </c>
      <c r="S176" s="91" t="s">
        <v>90</v>
      </c>
      <c r="T176" s="91" t="s">
        <v>75</v>
      </c>
      <c r="U176" s="87" t="s">
        <v>92</v>
      </c>
      <c r="V176" s="117">
        <v>43223</v>
      </c>
      <c r="W176" s="117">
        <f t="shared" ref="W176:W182" si="92">V176+45</f>
        <v>43268</v>
      </c>
      <c r="X176" s="91"/>
      <c r="Y176" s="91"/>
      <c r="Z176" s="91"/>
      <c r="AA176" s="91"/>
      <c r="AB176" s="91" t="str">
        <f>G176</f>
        <v xml:space="preserve">Поставка спирального компрессора                  </v>
      </c>
      <c r="AC176" s="107"/>
      <c r="AD176" s="91">
        <v>796</v>
      </c>
      <c r="AE176" s="91" t="s">
        <v>584</v>
      </c>
      <c r="AF176" s="91">
        <v>2</v>
      </c>
      <c r="AG176" s="118">
        <v>930000000</v>
      </c>
      <c r="AH176" s="91" t="s">
        <v>87</v>
      </c>
      <c r="AI176" s="117">
        <f t="shared" si="91"/>
        <v>43288</v>
      </c>
      <c r="AJ176" s="117">
        <f t="shared" ref="AJ176:AJ182" si="93">AI176</f>
        <v>43288</v>
      </c>
      <c r="AK176" s="117">
        <f>AJ176+30</f>
        <v>43318</v>
      </c>
      <c r="AL176" s="91">
        <v>2018</v>
      </c>
      <c r="AM176" s="91"/>
      <c r="AN176" s="91" t="s">
        <v>99</v>
      </c>
      <c r="AO176" s="91" t="s">
        <v>101</v>
      </c>
      <c r="AP176" s="119" t="s">
        <v>136</v>
      </c>
      <c r="AQ176" s="91" t="s">
        <v>271</v>
      </c>
      <c r="AR176" s="91">
        <v>2018</v>
      </c>
      <c r="AS176" s="91" t="s">
        <v>271</v>
      </c>
      <c r="AT176" s="91" t="s">
        <v>271</v>
      </c>
      <c r="AU176" s="91" t="s">
        <v>271</v>
      </c>
      <c r="AV176" s="91" t="s">
        <v>269</v>
      </c>
      <c r="AW176" s="91" t="s">
        <v>711</v>
      </c>
      <c r="AY176" s="121">
        <v>176</v>
      </c>
    </row>
    <row r="177" spans="1:55" s="120" customFormat="1" ht="217.5" customHeight="1">
      <c r="A177" s="115" t="s">
        <v>225</v>
      </c>
      <c r="B177" s="91" t="s">
        <v>712</v>
      </c>
      <c r="C177" s="91" t="s">
        <v>75</v>
      </c>
      <c r="D177" s="91" t="s">
        <v>158</v>
      </c>
      <c r="E177" s="91" t="s">
        <v>226</v>
      </c>
      <c r="F177" s="91">
        <v>1</v>
      </c>
      <c r="G177" s="91" t="s">
        <v>713</v>
      </c>
      <c r="H177" s="91" t="s">
        <v>714</v>
      </c>
      <c r="I177" s="91" t="s">
        <v>715</v>
      </c>
      <c r="J177" s="91">
        <v>2</v>
      </c>
      <c r="K177" s="91"/>
      <c r="L177" s="91" t="s">
        <v>269</v>
      </c>
      <c r="M177" s="91" t="s">
        <v>162</v>
      </c>
      <c r="N177" s="91" t="s">
        <v>131</v>
      </c>
      <c r="O177" s="131">
        <v>351.16</v>
      </c>
      <c r="P177" s="91"/>
      <c r="Q177" s="131">
        <v>351.16</v>
      </c>
      <c r="R177" s="131">
        <f t="shared" si="90"/>
        <v>414.36880000000002</v>
      </c>
      <c r="S177" s="91" t="s">
        <v>104</v>
      </c>
      <c r="T177" s="91" t="s">
        <v>75</v>
      </c>
      <c r="U177" s="87" t="s">
        <v>92</v>
      </c>
      <c r="V177" s="117">
        <v>43234</v>
      </c>
      <c r="W177" s="117">
        <f t="shared" si="92"/>
        <v>43279</v>
      </c>
      <c r="X177" s="91"/>
      <c r="Y177" s="91"/>
      <c r="Z177" s="91"/>
      <c r="AA177" s="91"/>
      <c r="AB177" s="91" t="str">
        <f>G177</f>
        <v>Оказание услуг по ремонту Аэролодки «Пиранья-6».</v>
      </c>
      <c r="AC177" s="107"/>
      <c r="AD177" s="91">
        <v>876</v>
      </c>
      <c r="AE177" s="91" t="s">
        <v>614</v>
      </c>
      <c r="AF177" s="91">
        <v>1</v>
      </c>
      <c r="AG177" s="118">
        <v>930000000</v>
      </c>
      <c r="AH177" s="91" t="s">
        <v>87</v>
      </c>
      <c r="AI177" s="117">
        <f t="shared" si="91"/>
        <v>43299</v>
      </c>
      <c r="AJ177" s="117">
        <f t="shared" si="93"/>
        <v>43299</v>
      </c>
      <c r="AK177" s="117">
        <f>AJ177+90</f>
        <v>43389</v>
      </c>
      <c r="AL177" s="91">
        <v>2018</v>
      </c>
      <c r="AM177" s="91"/>
      <c r="AN177" s="91"/>
      <c r="AO177" s="91"/>
      <c r="AP177" s="95"/>
      <c r="AQ177" s="91" t="s">
        <v>271</v>
      </c>
      <c r="AR177" s="91"/>
      <c r="AS177" s="91" t="s">
        <v>271</v>
      </c>
      <c r="AT177" s="91" t="s">
        <v>271</v>
      </c>
      <c r="AU177" s="91" t="s">
        <v>271</v>
      </c>
      <c r="AV177" s="91" t="s">
        <v>168</v>
      </c>
      <c r="AW177" s="91" t="s">
        <v>716</v>
      </c>
      <c r="AY177" s="121">
        <v>177</v>
      </c>
    </row>
    <row r="178" spans="1:55" s="100" customFormat="1" ht="57" customHeight="1">
      <c r="A178" s="213" t="s">
        <v>174</v>
      </c>
      <c r="B178" s="103" t="s">
        <v>717</v>
      </c>
      <c r="C178" s="103" t="s">
        <v>718</v>
      </c>
      <c r="D178" s="103" t="s">
        <v>158</v>
      </c>
      <c r="E178" s="103" t="s">
        <v>81</v>
      </c>
      <c r="F178" s="222">
        <v>1</v>
      </c>
      <c r="G178" s="216" t="s">
        <v>719</v>
      </c>
      <c r="H178" s="214" t="s">
        <v>725</v>
      </c>
      <c r="I178" s="215" t="s">
        <v>680</v>
      </c>
      <c r="J178" s="216">
        <v>1</v>
      </c>
      <c r="K178" s="91"/>
      <c r="L178" s="91" t="s">
        <v>269</v>
      </c>
      <c r="M178" s="91" t="s">
        <v>162</v>
      </c>
      <c r="N178" s="103" t="s">
        <v>273</v>
      </c>
      <c r="O178" s="217">
        <v>199.6</v>
      </c>
      <c r="P178" s="218"/>
      <c r="Q178" s="86">
        <v>199.6</v>
      </c>
      <c r="R178" s="113">
        <f t="shared" si="90"/>
        <v>235.52799999999999</v>
      </c>
      <c r="S178" s="86" t="s">
        <v>90</v>
      </c>
      <c r="T178" s="91" t="s">
        <v>75</v>
      </c>
      <c r="U178" s="87" t="s">
        <v>92</v>
      </c>
      <c r="V178" s="99">
        <v>43251</v>
      </c>
      <c r="W178" s="220">
        <f t="shared" si="92"/>
        <v>43296</v>
      </c>
      <c r="X178" s="103"/>
      <c r="Y178" s="103"/>
      <c r="Z178" s="219"/>
      <c r="AA178" s="220"/>
      <c r="AB178" s="216" t="s">
        <v>719</v>
      </c>
      <c r="AC178" s="103"/>
      <c r="AD178" s="103">
        <v>796</v>
      </c>
      <c r="AE178" s="216" t="s">
        <v>93</v>
      </c>
      <c r="AF178" s="103">
        <v>44</v>
      </c>
      <c r="AG178" s="103">
        <v>9300000000</v>
      </c>
      <c r="AH178" s="91" t="s">
        <v>87</v>
      </c>
      <c r="AI178" s="220">
        <f t="shared" si="91"/>
        <v>43316</v>
      </c>
      <c r="AJ178" s="223">
        <f t="shared" si="93"/>
        <v>43316</v>
      </c>
      <c r="AK178" s="223">
        <f>AJ178+30</f>
        <v>43346</v>
      </c>
      <c r="AL178" s="222">
        <v>2018</v>
      </c>
      <c r="AM178" s="220"/>
      <c r="AN178" s="220"/>
      <c r="AO178" s="103"/>
      <c r="AP178" s="103"/>
      <c r="AQ178" s="103"/>
      <c r="AR178" s="103"/>
      <c r="AS178" s="103"/>
      <c r="AT178" s="103"/>
      <c r="AU178" s="216"/>
      <c r="AV178" s="103"/>
      <c r="AW178" s="216" t="s">
        <v>720</v>
      </c>
      <c r="AX178" s="103"/>
      <c r="AY178" s="121">
        <v>178</v>
      </c>
      <c r="AZ178" s="103"/>
      <c r="BA178" s="103"/>
      <c r="BB178" s="103"/>
      <c r="BC178" s="103"/>
    </row>
    <row r="179" spans="1:55" s="93" customFormat="1" ht="69">
      <c r="A179" s="103" t="s">
        <v>330</v>
      </c>
      <c r="B179" s="103" t="s">
        <v>721</v>
      </c>
      <c r="C179" s="86"/>
      <c r="D179" s="103" t="s">
        <v>158</v>
      </c>
      <c r="E179" s="103" t="s">
        <v>81</v>
      </c>
      <c r="F179" s="86">
        <v>1</v>
      </c>
      <c r="G179" s="216" t="s">
        <v>722</v>
      </c>
      <c r="H179" s="224">
        <v>26.11</v>
      </c>
      <c r="I179" s="222" t="s">
        <v>723</v>
      </c>
      <c r="J179" s="86">
        <v>1</v>
      </c>
      <c r="K179" s="86"/>
      <c r="L179" s="91" t="s">
        <v>269</v>
      </c>
      <c r="M179" s="91" t="s">
        <v>162</v>
      </c>
      <c r="N179" s="103" t="s">
        <v>273</v>
      </c>
      <c r="O179" s="218">
        <v>342</v>
      </c>
      <c r="P179" s="218"/>
      <c r="Q179" s="218">
        <v>342</v>
      </c>
      <c r="R179" s="218">
        <f t="shared" si="90"/>
        <v>403.56</v>
      </c>
      <c r="S179" s="86" t="s">
        <v>90</v>
      </c>
      <c r="T179" s="91" t="s">
        <v>75</v>
      </c>
      <c r="U179" s="87" t="s">
        <v>92</v>
      </c>
      <c r="V179" s="99">
        <v>43251</v>
      </c>
      <c r="W179" s="99">
        <f t="shared" si="92"/>
        <v>43296</v>
      </c>
      <c r="X179" s="86"/>
      <c r="Y179" s="86"/>
      <c r="Z179" s="86"/>
      <c r="AA179" s="86"/>
      <c r="AB179" s="216" t="s">
        <v>722</v>
      </c>
      <c r="AC179" s="86"/>
      <c r="AD179" s="86">
        <v>796</v>
      </c>
      <c r="AE179" s="86" t="s">
        <v>93</v>
      </c>
      <c r="AF179" s="86">
        <v>2</v>
      </c>
      <c r="AG179" s="86">
        <v>9300000000</v>
      </c>
      <c r="AH179" s="91" t="s">
        <v>87</v>
      </c>
      <c r="AI179" s="99">
        <f t="shared" si="91"/>
        <v>43316</v>
      </c>
      <c r="AJ179" s="99">
        <f t="shared" si="93"/>
        <v>43316</v>
      </c>
      <c r="AK179" s="99">
        <f>AJ179+30</f>
        <v>43346</v>
      </c>
      <c r="AL179" s="86">
        <v>2018</v>
      </c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216" t="s">
        <v>720</v>
      </c>
      <c r="AX179" s="86"/>
      <c r="AY179" s="121">
        <v>179</v>
      </c>
    </row>
    <row r="180" spans="1:55" s="121" customFormat="1" ht="77.25" customHeight="1">
      <c r="A180" s="86" t="s">
        <v>330</v>
      </c>
      <c r="B180" s="86" t="s">
        <v>726</v>
      </c>
      <c r="C180" s="106" t="s">
        <v>75</v>
      </c>
      <c r="D180" s="106" t="s">
        <v>275</v>
      </c>
      <c r="E180" s="91" t="s">
        <v>81</v>
      </c>
      <c r="F180" s="86">
        <v>1</v>
      </c>
      <c r="G180" s="91" t="s">
        <v>727</v>
      </c>
      <c r="H180" s="218" t="s">
        <v>728</v>
      </c>
      <c r="I180" s="109" t="s">
        <v>729</v>
      </c>
      <c r="J180" s="86">
        <v>2</v>
      </c>
      <c r="K180" s="86"/>
      <c r="L180" s="91" t="s">
        <v>269</v>
      </c>
      <c r="M180" s="91" t="s">
        <v>338</v>
      </c>
      <c r="N180" s="110" t="s">
        <v>273</v>
      </c>
      <c r="O180" s="111">
        <v>110.88</v>
      </c>
      <c r="P180" s="86"/>
      <c r="Q180" s="112">
        <f>O180</f>
        <v>110.88</v>
      </c>
      <c r="R180" s="113">
        <f t="shared" si="90"/>
        <v>130.83839999999998</v>
      </c>
      <c r="S180" s="86" t="s">
        <v>90</v>
      </c>
      <c r="T180" s="110" t="s">
        <v>75</v>
      </c>
      <c r="U180" s="110" t="s">
        <v>92</v>
      </c>
      <c r="V180" s="225">
        <v>43264</v>
      </c>
      <c r="W180" s="225">
        <f t="shared" si="92"/>
        <v>43309</v>
      </c>
      <c r="X180" s="86"/>
      <c r="Y180" s="86"/>
      <c r="Z180" s="86"/>
      <c r="AA180" s="86"/>
      <c r="AB180" s="91" t="s">
        <v>727</v>
      </c>
      <c r="AC180" s="86"/>
      <c r="AD180" s="86">
        <v>796</v>
      </c>
      <c r="AE180" s="86" t="s">
        <v>93</v>
      </c>
      <c r="AF180" s="86">
        <v>176</v>
      </c>
      <c r="AG180" s="86">
        <v>93000000000</v>
      </c>
      <c r="AH180" s="110" t="s">
        <v>87</v>
      </c>
      <c r="AI180" s="225">
        <f t="shared" si="91"/>
        <v>43329</v>
      </c>
      <c r="AJ180" s="225">
        <f t="shared" si="93"/>
        <v>43329</v>
      </c>
      <c r="AK180" s="225">
        <f>AJ180+30</f>
        <v>43359</v>
      </c>
      <c r="AL180" s="114" t="s">
        <v>173</v>
      </c>
      <c r="AM180" s="86"/>
      <c r="AN180" s="114"/>
      <c r="AO180" s="86"/>
      <c r="AP180" s="86"/>
      <c r="AQ180" s="86"/>
      <c r="AR180" s="86"/>
      <c r="AS180" s="110" t="s">
        <v>271</v>
      </c>
      <c r="AT180" s="110" t="s">
        <v>271</v>
      </c>
      <c r="AU180" s="110" t="s">
        <v>271</v>
      </c>
      <c r="AV180" s="110" t="s">
        <v>269</v>
      </c>
      <c r="AW180" s="216" t="s">
        <v>732</v>
      </c>
      <c r="AY180" s="121">
        <v>180</v>
      </c>
    </row>
    <row r="181" spans="1:55" s="120" customFormat="1" ht="69">
      <c r="A181" s="105" t="s">
        <v>174</v>
      </c>
      <c r="B181" s="86" t="s">
        <v>730</v>
      </c>
      <c r="C181" s="106" t="s">
        <v>75</v>
      </c>
      <c r="D181" s="106" t="s">
        <v>275</v>
      </c>
      <c r="E181" s="91" t="s">
        <v>81</v>
      </c>
      <c r="F181" s="86">
        <v>1</v>
      </c>
      <c r="G181" s="91" t="s">
        <v>731</v>
      </c>
      <c r="H181" s="218" t="s">
        <v>84</v>
      </c>
      <c r="I181" s="109" t="s">
        <v>84</v>
      </c>
      <c r="J181" s="86">
        <v>1</v>
      </c>
      <c r="K181" s="107"/>
      <c r="L181" s="91" t="s">
        <v>269</v>
      </c>
      <c r="M181" s="91" t="s">
        <v>338</v>
      </c>
      <c r="N181" s="110" t="s">
        <v>273</v>
      </c>
      <c r="O181" s="111">
        <v>419.84100000000001</v>
      </c>
      <c r="P181" s="107"/>
      <c r="Q181" s="112">
        <f>O181</f>
        <v>419.84100000000001</v>
      </c>
      <c r="R181" s="113">
        <f t="shared" si="90"/>
        <v>495.41237999999998</v>
      </c>
      <c r="S181" s="86" t="s">
        <v>90</v>
      </c>
      <c r="T181" s="110" t="s">
        <v>75</v>
      </c>
      <c r="U181" s="110" t="s">
        <v>92</v>
      </c>
      <c r="V181" s="225">
        <v>43264</v>
      </c>
      <c r="W181" s="225">
        <f t="shared" si="92"/>
        <v>43309</v>
      </c>
      <c r="X181" s="107"/>
      <c r="Y181" s="107"/>
      <c r="Z181" s="107"/>
      <c r="AA181" s="107"/>
      <c r="AB181" s="91" t="s">
        <v>731</v>
      </c>
      <c r="AC181" s="107"/>
      <c r="AD181" s="86">
        <v>6</v>
      </c>
      <c r="AE181" s="86" t="s">
        <v>96</v>
      </c>
      <c r="AF181" s="86">
        <v>470</v>
      </c>
      <c r="AG181" s="86">
        <v>93000000000</v>
      </c>
      <c r="AH181" s="110" t="s">
        <v>87</v>
      </c>
      <c r="AI181" s="225">
        <f t="shared" si="91"/>
        <v>43329</v>
      </c>
      <c r="AJ181" s="225">
        <f t="shared" si="93"/>
        <v>43329</v>
      </c>
      <c r="AK181" s="225">
        <f>AJ181+30</f>
        <v>43359</v>
      </c>
      <c r="AL181" s="114" t="s">
        <v>173</v>
      </c>
      <c r="AM181" s="107"/>
      <c r="AN181" s="114"/>
      <c r="AO181" s="107"/>
      <c r="AP181" s="107"/>
      <c r="AQ181" s="107"/>
      <c r="AR181" s="107"/>
      <c r="AS181" s="110" t="s">
        <v>271</v>
      </c>
      <c r="AT181" s="110" t="s">
        <v>271</v>
      </c>
      <c r="AU181" s="110" t="s">
        <v>271</v>
      </c>
      <c r="AV181" s="110" t="s">
        <v>269</v>
      </c>
      <c r="AW181" s="216" t="s">
        <v>732</v>
      </c>
      <c r="AY181" s="121">
        <v>181</v>
      </c>
    </row>
    <row r="182" spans="1:55" s="91" customFormat="1" ht="55.2">
      <c r="A182" s="122" t="s">
        <v>330</v>
      </c>
      <c r="B182" s="85" t="s">
        <v>737</v>
      </c>
      <c r="C182" s="115" t="s">
        <v>75</v>
      </c>
      <c r="D182" s="115" t="s">
        <v>738</v>
      </c>
      <c r="E182" s="122" t="s">
        <v>81</v>
      </c>
      <c r="F182" s="86">
        <v>1</v>
      </c>
      <c r="G182" s="122" t="s">
        <v>739</v>
      </c>
      <c r="H182" s="122" t="s">
        <v>253</v>
      </c>
      <c r="I182" s="122" t="s">
        <v>253</v>
      </c>
      <c r="J182" s="122" t="s">
        <v>80</v>
      </c>
      <c r="K182" s="122"/>
      <c r="L182" s="91" t="s">
        <v>269</v>
      </c>
      <c r="M182" s="115" t="s">
        <v>274</v>
      </c>
      <c r="N182" s="122" t="s">
        <v>254</v>
      </c>
      <c r="O182" s="126">
        <v>592.048</v>
      </c>
      <c r="P182" s="126"/>
      <c r="Q182" s="126">
        <v>592.048</v>
      </c>
      <c r="R182" s="126">
        <f t="shared" si="90"/>
        <v>698.61663999999996</v>
      </c>
      <c r="S182" s="115" t="s">
        <v>90</v>
      </c>
      <c r="T182" s="115" t="s">
        <v>75</v>
      </c>
      <c r="U182" s="115" t="s">
        <v>92</v>
      </c>
      <c r="V182" s="117">
        <v>43271</v>
      </c>
      <c r="W182" s="117">
        <f t="shared" si="92"/>
        <v>43316</v>
      </c>
      <c r="X182" s="115"/>
      <c r="Y182" s="115"/>
      <c r="Z182" s="115"/>
      <c r="AA182" s="115"/>
      <c r="AB182" s="122" t="s">
        <v>739</v>
      </c>
      <c r="AC182" s="115" t="s">
        <v>371</v>
      </c>
      <c r="AD182" s="115" t="s">
        <v>319</v>
      </c>
      <c r="AE182" s="91" t="s">
        <v>93</v>
      </c>
      <c r="AF182" s="115" t="s">
        <v>740</v>
      </c>
      <c r="AG182" s="115" t="s">
        <v>236</v>
      </c>
      <c r="AH182" s="115" t="s">
        <v>87</v>
      </c>
      <c r="AI182" s="117">
        <f t="shared" ref="AI182:AI195" si="94">W182+20</f>
        <v>43336</v>
      </c>
      <c r="AJ182" s="117">
        <f t="shared" si="93"/>
        <v>43336</v>
      </c>
      <c r="AK182" s="117">
        <f t="shared" ref="AK182" si="95">AJ182+30</f>
        <v>43366</v>
      </c>
      <c r="AL182" s="115" t="s">
        <v>173</v>
      </c>
      <c r="AM182" s="115"/>
      <c r="AN182" s="115"/>
      <c r="AO182" s="115"/>
      <c r="AP182" s="115"/>
      <c r="AQ182" s="115"/>
      <c r="AR182" s="115"/>
      <c r="AS182" s="115"/>
      <c r="AT182" s="115"/>
      <c r="AU182" s="115"/>
      <c r="AV182" s="115" t="s">
        <v>168</v>
      </c>
      <c r="AW182" s="216" t="s">
        <v>745</v>
      </c>
      <c r="AX182" s="115"/>
      <c r="AY182" s="115" t="s">
        <v>741</v>
      </c>
    </row>
    <row r="183" spans="1:55" s="120" customFormat="1" ht="97.8" customHeight="1">
      <c r="A183" s="115" t="s">
        <v>631</v>
      </c>
      <c r="B183" s="91" t="s">
        <v>791</v>
      </c>
      <c r="C183" s="91" t="s">
        <v>75</v>
      </c>
      <c r="D183" s="91" t="s">
        <v>76</v>
      </c>
      <c r="E183" s="91" t="s">
        <v>630</v>
      </c>
      <c r="F183" s="91">
        <v>1</v>
      </c>
      <c r="G183" s="91" t="s">
        <v>743</v>
      </c>
      <c r="H183" s="91" t="s">
        <v>125</v>
      </c>
      <c r="I183" s="91" t="s">
        <v>744</v>
      </c>
      <c r="J183" s="91">
        <v>2</v>
      </c>
      <c r="K183" s="91"/>
      <c r="L183" s="91" t="s">
        <v>269</v>
      </c>
      <c r="M183" s="91" t="s">
        <v>582</v>
      </c>
      <c r="N183" s="91" t="s">
        <v>131</v>
      </c>
      <c r="O183" s="116">
        <f>P183/0.7</f>
        <v>7288.181428571429</v>
      </c>
      <c r="P183" s="91">
        <v>5101.7269999999999</v>
      </c>
      <c r="Q183" s="91">
        <f>P183</f>
        <v>5101.7269999999999</v>
      </c>
      <c r="R183" s="116">
        <f t="shared" ref="R183:R189" si="96">Q183*1.18</f>
        <v>6020.0378599999995</v>
      </c>
      <c r="S183" s="91" t="s">
        <v>104</v>
      </c>
      <c r="T183" s="91" t="s">
        <v>75</v>
      </c>
      <c r="U183" s="115" t="s">
        <v>92</v>
      </c>
      <c r="V183" s="117">
        <v>43266</v>
      </c>
      <c r="W183" s="117">
        <f t="shared" ref="W183:W195" si="97">V183+45</f>
        <v>43311</v>
      </c>
      <c r="X183" s="91"/>
      <c r="Y183" s="91"/>
      <c r="Z183" s="91"/>
      <c r="AA183" s="91"/>
      <c r="AB183" s="91" t="str">
        <f>G183</f>
        <v>Выполнение комплекса работ по модернизации системы технического учета электроэнергии</v>
      </c>
      <c r="AC183" s="107"/>
      <c r="AD183" s="91">
        <v>876</v>
      </c>
      <c r="AE183" s="91" t="s">
        <v>614</v>
      </c>
      <c r="AF183" s="91">
        <v>1</v>
      </c>
      <c r="AG183" s="118">
        <v>930000000</v>
      </c>
      <c r="AH183" s="91" t="s">
        <v>87</v>
      </c>
      <c r="AI183" s="117">
        <f t="shared" si="94"/>
        <v>43331</v>
      </c>
      <c r="AJ183" s="117">
        <f t="shared" ref="AJ183:AJ195" si="98">AI183</f>
        <v>43331</v>
      </c>
      <c r="AK183" s="117">
        <f>AJ183+120</f>
        <v>43451</v>
      </c>
      <c r="AL183" s="91">
        <v>2018</v>
      </c>
      <c r="AM183" s="91"/>
      <c r="AN183" s="91"/>
      <c r="AO183" s="91" t="s">
        <v>627</v>
      </c>
      <c r="AP183" s="95"/>
      <c r="AQ183" s="91" t="s">
        <v>271</v>
      </c>
      <c r="AR183" s="91">
        <v>2018</v>
      </c>
      <c r="AS183" s="91" t="s">
        <v>271</v>
      </c>
      <c r="AT183" s="91" t="s">
        <v>271</v>
      </c>
      <c r="AU183" s="91" t="s">
        <v>271</v>
      </c>
      <c r="AV183" s="91" t="s">
        <v>168</v>
      </c>
      <c r="AW183" s="216" t="s">
        <v>745</v>
      </c>
      <c r="AY183" s="121">
        <v>183</v>
      </c>
    </row>
    <row r="184" spans="1:55" s="100" customFormat="1" ht="156">
      <c r="A184" s="246" t="s">
        <v>340</v>
      </c>
      <c r="B184" s="247" t="s">
        <v>757</v>
      </c>
      <c r="C184" s="248" t="s">
        <v>75</v>
      </c>
      <c r="D184" s="247" t="s">
        <v>758</v>
      </c>
      <c r="E184" s="247" t="s">
        <v>759</v>
      </c>
      <c r="F184" s="248">
        <v>1</v>
      </c>
      <c r="G184" s="249" t="s">
        <v>760</v>
      </c>
      <c r="H184" s="250" t="s">
        <v>365</v>
      </c>
      <c r="I184" s="250" t="s">
        <v>761</v>
      </c>
      <c r="J184" s="247">
        <v>1</v>
      </c>
      <c r="K184" s="251"/>
      <c r="L184" s="247" t="s">
        <v>269</v>
      </c>
      <c r="M184" s="248" t="s">
        <v>762</v>
      </c>
      <c r="N184" s="252" t="s">
        <v>273</v>
      </c>
      <c r="O184" s="253">
        <v>640.822</v>
      </c>
      <c r="P184" s="251"/>
      <c r="Q184" s="254">
        <f>O184</f>
        <v>640.822</v>
      </c>
      <c r="R184" s="254">
        <f t="shared" si="96"/>
        <v>756.16995999999995</v>
      </c>
      <c r="S184" s="247" t="s">
        <v>104</v>
      </c>
      <c r="T184" s="252" t="s">
        <v>75</v>
      </c>
      <c r="U184" s="252" t="s">
        <v>92</v>
      </c>
      <c r="V184" s="260">
        <v>43280</v>
      </c>
      <c r="W184" s="260">
        <f t="shared" si="97"/>
        <v>43325</v>
      </c>
      <c r="X184" s="251"/>
      <c r="Y184" s="251"/>
      <c r="Z184" s="251"/>
      <c r="AA184" s="251"/>
      <c r="AB184" s="249" t="s">
        <v>763</v>
      </c>
      <c r="AC184" s="251"/>
      <c r="AD184" s="247">
        <v>876</v>
      </c>
      <c r="AE184" s="247" t="s">
        <v>764</v>
      </c>
      <c r="AF184" s="247">
        <v>205.65</v>
      </c>
      <c r="AG184" s="247">
        <v>93000000000</v>
      </c>
      <c r="AH184" s="252" t="s">
        <v>87</v>
      </c>
      <c r="AI184" s="260">
        <f t="shared" si="94"/>
        <v>43345</v>
      </c>
      <c r="AJ184" s="260">
        <f t="shared" si="98"/>
        <v>43345</v>
      </c>
      <c r="AK184" s="260">
        <v>43465</v>
      </c>
      <c r="AL184" s="255" t="s">
        <v>173</v>
      </c>
      <c r="AM184" s="251"/>
      <c r="AN184" s="255" t="s">
        <v>173</v>
      </c>
      <c r="AO184" s="251"/>
      <c r="AP184" s="251"/>
      <c r="AQ184" s="251"/>
      <c r="AR184" s="251"/>
      <c r="AS184" s="252" t="s">
        <v>271</v>
      </c>
      <c r="AT184" s="252" t="s">
        <v>271</v>
      </c>
      <c r="AU184" s="252" t="s">
        <v>271</v>
      </c>
      <c r="AV184" s="252" t="s">
        <v>269</v>
      </c>
      <c r="AW184" s="216" t="s">
        <v>765</v>
      </c>
      <c r="AY184" s="100">
        <v>184</v>
      </c>
    </row>
    <row r="185" spans="1:55" s="120" customFormat="1" ht="82.8">
      <c r="A185" s="115" t="s">
        <v>631</v>
      </c>
      <c r="B185" s="91" t="s">
        <v>742</v>
      </c>
      <c r="C185" s="91" t="s">
        <v>75</v>
      </c>
      <c r="D185" s="91" t="s">
        <v>76</v>
      </c>
      <c r="E185" s="91" t="s">
        <v>630</v>
      </c>
      <c r="F185" s="91">
        <v>1</v>
      </c>
      <c r="G185" s="91" t="s">
        <v>766</v>
      </c>
      <c r="H185" s="91" t="s">
        <v>125</v>
      </c>
      <c r="I185" s="91" t="s">
        <v>126</v>
      </c>
      <c r="J185" s="91">
        <v>2</v>
      </c>
      <c r="K185" s="91"/>
      <c r="L185" s="91" t="s">
        <v>269</v>
      </c>
      <c r="M185" s="91" t="s">
        <v>274</v>
      </c>
      <c r="N185" s="91" t="s">
        <v>131</v>
      </c>
      <c r="O185" s="116">
        <f>P185/0.7</f>
        <v>358436.98571428575</v>
      </c>
      <c r="P185" s="91">
        <v>250905.89</v>
      </c>
      <c r="Q185" s="91">
        <f>P185</f>
        <v>250905.89</v>
      </c>
      <c r="R185" s="116">
        <f t="shared" si="96"/>
        <v>296068.95020000002</v>
      </c>
      <c r="S185" s="91" t="s">
        <v>179</v>
      </c>
      <c r="T185" s="91" t="s">
        <v>75</v>
      </c>
      <c r="U185" s="252" t="s">
        <v>92</v>
      </c>
      <c r="V185" s="117">
        <v>43280</v>
      </c>
      <c r="W185" s="117">
        <f t="shared" si="97"/>
        <v>43325</v>
      </c>
      <c r="X185" s="91"/>
      <c r="Y185" s="91"/>
      <c r="Z185" s="91"/>
      <c r="AA185" s="91"/>
      <c r="AB185" s="91" t="str">
        <f>G185</f>
        <v>Выполнение СМР по реконструкции сетей 10/0,4 кВ пгт.Каа-Хем</v>
      </c>
      <c r="AC185" s="107"/>
      <c r="AD185" s="91">
        <v>876</v>
      </c>
      <c r="AE185" s="91" t="s">
        <v>614</v>
      </c>
      <c r="AF185" s="91">
        <v>1</v>
      </c>
      <c r="AG185" s="118">
        <v>930000000</v>
      </c>
      <c r="AH185" s="91" t="s">
        <v>87</v>
      </c>
      <c r="AI185" s="117">
        <f t="shared" si="94"/>
        <v>43345</v>
      </c>
      <c r="AJ185" s="117">
        <f t="shared" si="98"/>
        <v>43345</v>
      </c>
      <c r="AK185" s="117">
        <f>AJ185+370</f>
        <v>43715</v>
      </c>
      <c r="AL185" s="91">
        <v>2018</v>
      </c>
      <c r="AM185" s="91"/>
      <c r="AN185" s="91"/>
      <c r="AO185" s="91" t="s">
        <v>627</v>
      </c>
      <c r="AP185" s="95"/>
      <c r="AQ185" s="91" t="s">
        <v>271</v>
      </c>
      <c r="AR185" s="91">
        <v>2018</v>
      </c>
      <c r="AS185" s="91" t="s">
        <v>271</v>
      </c>
      <c r="AT185" s="91" t="s">
        <v>271</v>
      </c>
      <c r="AU185" s="91" t="s">
        <v>271</v>
      </c>
      <c r="AV185" s="91" t="s">
        <v>168</v>
      </c>
      <c r="AW185" s="216" t="s">
        <v>765</v>
      </c>
      <c r="AY185" s="120">
        <v>185</v>
      </c>
    </row>
    <row r="186" spans="1:55" s="257" customFormat="1" ht="74.25" customHeight="1">
      <c r="A186" s="247" t="s">
        <v>174</v>
      </c>
      <c r="B186" s="247" t="s">
        <v>767</v>
      </c>
      <c r="C186" s="248" t="s">
        <v>75</v>
      </c>
      <c r="D186" s="247" t="s">
        <v>768</v>
      </c>
      <c r="E186" s="247" t="s">
        <v>81</v>
      </c>
      <c r="F186" s="247">
        <v>1</v>
      </c>
      <c r="G186" s="249" t="s">
        <v>769</v>
      </c>
      <c r="H186" s="250" t="s">
        <v>789</v>
      </c>
      <c r="I186" s="250" t="s">
        <v>176</v>
      </c>
      <c r="J186" s="247">
        <v>1</v>
      </c>
      <c r="K186" s="247"/>
      <c r="L186" s="247" t="s">
        <v>269</v>
      </c>
      <c r="M186" s="248" t="s">
        <v>274</v>
      </c>
      <c r="N186" s="252" t="s">
        <v>273</v>
      </c>
      <c r="O186" s="253">
        <v>102.611</v>
      </c>
      <c r="P186" s="247"/>
      <c r="Q186" s="256">
        <f>O186</f>
        <v>102.611</v>
      </c>
      <c r="R186" s="254">
        <f t="shared" si="96"/>
        <v>121.08098</v>
      </c>
      <c r="S186" s="247" t="s">
        <v>90</v>
      </c>
      <c r="T186" s="252" t="s">
        <v>75</v>
      </c>
      <c r="U186" s="252" t="s">
        <v>92</v>
      </c>
      <c r="V186" s="260">
        <v>43280</v>
      </c>
      <c r="W186" s="260">
        <f t="shared" si="97"/>
        <v>43325</v>
      </c>
      <c r="X186" s="247"/>
      <c r="Y186" s="247"/>
      <c r="Z186" s="247"/>
      <c r="AA186" s="247"/>
      <c r="AB186" s="249" t="s">
        <v>788</v>
      </c>
      <c r="AC186" s="247"/>
      <c r="AD186" s="247">
        <v>796</v>
      </c>
      <c r="AE186" s="247" t="s">
        <v>93</v>
      </c>
      <c r="AF186" s="247">
        <v>244</v>
      </c>
      <c r="AG186" s="247">
        <v>93000000000</v>
      </c>
      <c r="AH186" s="252" t="s">
        <v>87</v>
      </c>
      <c r="AI186" s="260">
        <f t="shared" si="94"/>
        <v>43345</v>
      </c>
      <c r="AJ186" s="260">
        <f t="shared" si="98"/>
        <v>43345</v>
      </c>
      <c r="AK186" s="260">
        <f t="shared" ref="AK186:AK195" si="99">AJ186+30</f>
        <v>43375</v>
      </c>
      <c r="AL186" s="255" t="s">
        <v>173</v>
      </c>
      <c r="AM186" s="247"/>
      <c r="AN186" s="255" t="s">
        <v>173</v>
      </c>
      <c r="AO186" s="247"/>
      <c r="AP186" s="247"/>
      <c r="AQ186" s="247"/>
      <c r="AR186" s="247"/>
      <c r="AS186" s="252" t="s">
        <v>271</v>
      </c>
      <c r="AT186" s="252" t="s">
        <v>271</v>
      </c>
      <c r="AU186" s="252" t="s">
        <v>271</v>
      </c>
      <c r="AV186" s="252" t="s">
        <v>269</v>
      </c>
      <c r="AW186" s="216" t="s">
        <v>765</v>
      </c>
      <c r="AY186" s="257">
        <v>186</v>
      </c>
    </row>
    <row r="187" spans="1:55" s="100" customFormat="1" ht="135" customHeight="1">
      <c r="A187" s="247" t="s">
        <v>174</v>
      </c>
      <c r="B187" s="247" t="s">
        <v>770</v>
      </c>
      <c r="C187" s="248" t="s">
        <v>75</v>
      </c>
      <c r="D187" s="247" t="s">
        <v>768</v>
      </c>
      <c r="E187" s="247" t="s">
        <v>81</v>
      </c>
      <c r="F187" s="247">
        <v>1</v>
      </c>
      <c r="G187" s="249" t="s">
        <v>771</v>
      </c>
      <c r="H187" s="250" t="s">
        <v>97</v>
      </c>
      <c r="I187" s="250" t="s">
        <v>772</v>
      </c>
      <c r="J187" s="247">
        <v>1</v>
      </c>
      <c r="K187" s="251"/>
      <c r="L187" s="247" t="s">
        <v>269</v>
      </c>
      <c r="M187" s="248" t="s">
        <v>762</v>
      </c>
      <c r="N187" s="252" t="s">
        <v>273</v>
      </c>
      <c r="O187" s="253">
        <v>798.71136000000001</v>
      </c>
      <c r="P187" s="251"/>
      <c r="Q187" s="256">
        <f>O187</f>
        <v>798.71136000000001</v>
      </c>
      <c r="R187" s="254">
        <f t="shared" si="96"/>
        <v>942.4794048</v>
      </c>
      <c r="S187" s="247" t="s">
        <v>90</v>
      </c>
      <c r="T187" s="252" t="s">
        <v>75</v>
      </c>
      <c r="U187" s="252" t="s">
        <v>92</v>
      </c>
      <c r="V187" s="260">
        <v>43280</v>
      </c>
      <c r="W187" s="260">
        <f t="shared" si="97"/>
        <v>43325</v>
      </c>
      <c r="X187" s="251"/>
      <c r="Y187" s="251"/>
      <c r="Z187" s="251"/>
      <c r="AA187" s="251"/>
      <c r="AB187" s="249" t="s">
        <v>771</v>
      </c>
      <c r="AC187" s="251"/>
      <c r="AD187" s="247">
        <v>796</v>
      </c>
      <c r="AE187" s="247" t="s">
        <v>93</v>
      </c>
      <c r="AF187" s="247">
        <v>24</v>
      </c>
      <c r="AG187" s="247">
        <v>93000000000</v>
      </c>
      <c r="AH187" s="252" t="s">
        <v>87</v>
      </c>
      <c r="AI187" s="260">
        <f t="shared" si="94"/>
        <v>43345</v>
      </c>
      <c r="AJ187" s="260">
        <f t="shared" si="98"/>
        <v>43345</v>
      </c>
      <c r="AK187" s="260">
        <f t="shared" si="99"/>
        <v>43375</v>
      </c>
      <c r="AL187" s="255" t="s">
        <v>173</v>
      </c>
      <c r="AM187" s="251"/>
      <c r="AN187" s="255" t="s">
        <v>173</v>
      </c>
      <c r="AO187" s="251"/>
      <c r="AP187" s="251"/>
      <c r="AQ187" s="251"/>
      <c r="AR187" s="251"/>
      <c r="AS187" s="252" t="s">
        <v>271</v>
      </c>
      <c r="AT187" s="252" t="s">
        <v>271</v>
      </c>
      <c r="AU187" s="252" t="s">
        <v>271</v>
      </c>
      <c r="AV187" s="252" t="s">
        <v>269</v>
      </c>
      <c r="AW187" s="216" t="s">
        <v>765</v>
      </c>
      <c r="AY187" s="100">
        <v>187</v>
      </c>
    </row>
    <row r="188" spans="1:55" s="100" customFormat="1" ht="135" customHeight="1">
      <c r="A188" s="86" t="s">
        <v>174</v>
      </c>
      <c r="B188" s="86" t="s">
        <v>785</v>
      </c>
      <c r="C188" s="261" t="s">
        <v>75</v>
      </c>
      <c r="D188" s="247" t="s">
        <v>768</v>
      </c>
      <c r="E188" s="91" t="s">
        <v>81</v>
      </c>
      <c r="F188" s="86">
        <v>1</v>
      </c>
      <c r="G188" s="108" t="s">
        <v>787</v>
      </c>
      <c r="H188" s="109" t="s">
        <v>85</v>
      </c>
      <c r="I188" s="109" t="s">
        <v>85</v>
      </c>
      <c r="J188" s="86">
        <v>2</v>
      </c>
      <c r="K188" s="107"/>
      <c r="L188" s="247" t="s">
        <v>269</v>
      </c>
      <c r="M188" s="91" t="s">
        <v>274</v>
      </c>
      <c r="N188" s="110" t="s">
        <v>273</v>
      </c>
      <c r="O188" s="111">
        <v>103.078</v>
      </c>
      <c r="P188" s="107"/>
      <c r="Q188" s="256">
        <f t="shared" ref="Q188" si="100">O188</f>
        <v>103.078</v>
      </c>
      <c r="R188" s="113">
        <f t="shared" si="96"/>
        <v>121.63204</v>
      </c>
      <c r="S188" s="86" t="s">
        <v>90</v>
      </c>
      <c r="T188" s="110" t="s">
        <v>75</v>
      </c>
      <c r="U188" s="110" t="s">
        <v>92</v>
      </c>
      <c r="V188" s="262">
        <v>43280</v>
      </c>
      <c r="W188" s="263">
        <f>V188+45</f>
        <v>43325</v>
      </c>
      <c r="X188" s="107"/>
      <c r="Y188" s="107"/>
      <c r="Z188" s="107"/>
      <c r="AA188" s="107"/>
      <c r="AB188" s="108" t="s">
        <v>181</v>
      </c>
      <c r="AC188" s="107"/>
      <c r="AD188" s="86">
        <v>796</v>
      </c>
      <c r="AE188" s="86" t="s">
        <v>93</v>
      </c>
      <c r="AF188" s="86">
        <v>22</v>
      </c>
      <c r="AG188" s="86">
        <v>93000000000</v>
      </c>
      <c r="AH188" s="110" t="s">
        <v>87</v>
      </c>
      <c r="AI188" s="263">
        <f>W188+20</f>
        <v>43345</v>
      </c>
      <c r="AJ188" s="263">
        <f>AI188</f>
        <v>43345</v>
      </c>
      <c r="AK188" s="263">
        <f>AJ188+30</f>
        <v>43375</v>
      </c>
      <c r="AL188" s="114" t="s">
        <v>173</v>
      </c>
      <c r="AM188" s="107"/>
      <c r="AN188" s="114" t="s">
        <v>173</v>
      </c>
      <c r="AO188" s="107"/>
      <c r="AP188" s="107"/>
      <c r="AQ188" s="107"/>
      <c r="AR188" s="107"/>
      <c r="AS188" s="110" t="s">
        <v>271</v>
      </c>
      <c r="AT188" s="110" t="s">
        <v>271</v>
      </c>
      <c r="AU188" s="110" t="s">
        <v>271</v>
      </c>
      <c r="AV188" s="110" t="s">
        <v>269</v>
      </c>
      <c r="AW188" s="216" t="s">
        <v>765</v>
      </c>
      <c r="AY188" s="100">
        <v>188</v>
      </c>
    </row>
    <row r="189" spans="1:55" s="100" customFormat="1" ht="102.75" customHeight="1">
      <c r="A189" s="86" t="s">
        <v>174</v>
      </c>
      <c r="B189" s="86" t="s">
        <v>773</v>
      </c>
      <c r="C189" s="106" t="s">
        <v>75</v>
      </c>
      <c r="D189" s="247" t="s">
        <v>768</v>
      </c>
      <c r="E189" s="91" t="s">
        <v>81</v>
      </c>
      <c r="F189" s="86">
        <v>1</v>
      </c>
      <c r="G189" s="108" t="s">
        <v>194</v>
      </c>
      <c r="H189" s="109" t="s">
        <v>774</v>
      </c>
      <c r="I189" s="109" t="s">
        <v>774</v>
      </c>
      <c r="J189" s="86">
        <v>2</v>
      </c>
      <c r="K189" s="107"/>
      <c r="L189" s="86" t="s">
        <v>269</v>
      </c>
      <c r="M189" s="91" t="s">
        <v>274</v>
      </c>
      <c r="N189" s="110" t="s">
        <v>273</v>
      </c>
      <c r="O189" s="112">
        <v>184</v>
      </c>
      <c r="P189" s="107"/>
      <c r="Q189" s="256">
        <f t="shared" ref="Q189:Q191" si="101">O189</f>
        <v>184</v>
      </c>
      <c r="R189" s="113">
        <f t="shared" si="96"/>
        <v>217.11999999999998</v>
      </c>
      <c r="S189" s="86" t="s">
        <v>90</v>
      </c>
      <c r="T189" s="110" t="s">
        <v>75</v>
      </c>
      <c r="U189" s="110" t="s">
        <v>92</v>
      </c>
      <c r="V189" s="260">
        <v>43280</v>
      </c>
      <c r="W189" s="225">
        <f t="shared" si="97"/>
        <v>43325</v>
      </c>
      <c r="X189" s="107"/>
      <c r="Y189" s="107"/>
      <c r="Z189" s="107"/>
      <c r="AA189" s="107"/>
      <c r="AB189" s="108" t="s">
        <v>194</v>
      </c>
      <c r="AC189" s="107"/>
      <c r="AD189" s="86">
        <v>796</v>
      </c>
      <c r="AE189" s="86" t="s">
        <v>93</v>
      </c>
      <c r="AF189" s="86">
        <v>290</v>
      </c>
      <c r="AG189" s="86">
        <v>93000000000</v>
      </c>
      <c r="AH189" s="110" t="s">
        <v>87</v>
      </c>
      <c r="AI189" s="225">
        <f t="shared" si="94"/>
        <v>43345</v>
      </c>
      <c r="AJ189" s="225">
        <f t="shared" si="98"/>
        <v>43345</v>
      </c>
      <c r="AK189" s="225">
        <f t="shared" si="99"/>
        <v>43375</v>
      </c>
      <c r="AL189" s="114" t="s">
        <v>173</v>
      </c>
      <c r="AM189" s="107"/>
      <c r="AN189" s="114" t="s">
        <v>173</v>
      </c>
      <c r="AO189" s="107"/>
      <c r="AP189" s="107"/>
      <c r="AQ189" s="107"/>
      <c r="AR189" s="107"/>
      <c r="AS189" s="110" t="s">
        <v>271</v>
      </c>
      <c r="AT189" s="110" t="s">
        <v>271</v>
      </c>
      <c r="AU189" s="110" t="s">
        <v>271</v>
      </c>
      <c r="AV189" s="110" t="s">
        <v>269</v>
      </c>
      <c r="AW189" s="216" t="s">
        <v>765</v>
      </c>
      <c r="AY189" s="100">
        <v>189</v>
      </c>
    </row>
    <row r="190" spans="1:55" s="100" customFormat="1" ht="102.75" customHeight="1">
      <c r="A190" s="86" t="s">
        <v>174</v>
      </c>
      <c r="B190" s="86" t="s">
        <v>775</v>
      </c>
      <c r="C190" s="106" t="s">
        <v>75</v>
      </c>
      <c r="D190" s="247" t="s">
        <v>768</v>
      </c>
      <c r="E190" s="91" t="s">
        <v>81</v>
      </c>
      <c r="F190" s="86">
        <v>1</v>
      </c>
      <c r="G190" s="108" t="s">
        <v>199</v>
      </c>
      <c r="H190" s="109">
        <v>27.12</v>
      </c>
      <c r="I190" s="109">
        <v>27.12</v>
      </c>
      <c r="J190" s="86">
        <v>1</v>
      </c>
      <c r="K190" s="107"/>
      <c r="L190" s="86" t="s">
        <v>269</v>
      </c>
      <c r="M190" s="91" t="s">
        <v>274</v>
      </c>
      <c r="N190" s="110" t="s">
        <v>273</v>
      </c>
      <c r="O190" s="112">
        <v>205.249</v>
      </c>
      <c r="P190" s="107"/>
      <c r="Q190" s="256">
        <f t="shared" si="101"/>
        <v>205.249</v>
      </c>
      <c r="R190" s="113">
        <f t="shared" ref="R190:R191" si="102">Q190*1.18</f>
        <v>242.19381999999999</v>
      </c>
      <c r="S190" s="86" t="s">
        <v>90</v>
      </c>
      <c r="T190" s="110" t="s">
        <v>75</v>
      </c>
      <c r="U190" s="110" t="s">
        <v>92</v>
      </c>
      <c r="V190" s="260">
        <v>43280</v>
      </c>
      <c r="W190" s="225">
        <f t="shared" si="97"/>
        <v>43325</v>
      </c>
      <c r="X190" s="107"/>
      <c r="Y190" s="107"/>
      <c r="Z190" s="107"/>
      <c r="AA190" s="107"/>
      <c r="AB190" s="108" t="s">
        <v>199</v>
      </c>
      <c r="AC190" s="107"/>
      <c r="AD190" s="86">
        <v>796</v>
      </c>
      <c r="AE190" s="86" t="s">
        <v>93</v>
      </c>
      <c r="AF190" s="86">
        <v>54</v>
      </c>
      <c r="AG190" s="86">
        <v>93000000000</v>
      </c>
      <c r="AH190" s="110" t="s">
        <v>87</v>
      </c>
      <c r="AI190" s="225">
        <f t="shared" si="94"/>
        <v>43345</v>
      </c>
      <c r="AJ190" s="225">
        <f t="shared" si="98"/>
        <v>43345</v>
      </c>
      <c r="AK190" s="225">
        <f t="shared" si="99"/>
        <v>43375</v>
      </c>
      <c r="AL190" s="114" t="s">
        <v>173</v>
      </c>
      <c r="AM190" s="107"/>
      <c r="AN190" s="114" t="s">
        <v>173</v>
      </c>
      <c r="AO190" s="107"/>
      <c r="AP190" s="107"/>
      <c r="AQ190" s="107"/>
      <c r="AR190" s="107"/>
      <c r="AS190" s="110" t="s">
        <v>271</v>
      </c>
      <c r="AT190" s="110" t="s">
        <v>271</v>
      </c>
      <c r="AU190" s="110" t="s">
        <v>271</v>
      </c>
      <c r="AV190" s="110" t="s">
        <v>269</v>
      </c>
      <c r="AW190" s="216" t="s">
        <v>765</v>
      </c>
      <c r="AY190" s="100">
        <v>190</v>
      </c>
    </row>
    <row r="191" spans="1:55" s="100" customFormat="1" ht="102.75" customHeight="1">
      <c r="A191" s="86" t="s">
        <v>174</v>
      </c>
      <c r="B191" s="86" t="s">
        <v>776</v>
      </c>
      <c r="C191" s="106" t="s">
        <v>75</v>
      </c>
      <c r="D191" s="247" t="s">
        <v>768</v>
      </c>
      <c r="E191" s="91" t="s">
        <v>81</v>
      </c>
      <c r="F191" s="86">
        <v>1</v>
      </c>
      <c r="G191" s="108" t="s">
        <v>300</v>
      </c>
      <c r="H191" s="109">
        <v>16.2</v>
      </c>
      <c r="I191" s="105" t="s">
        <v>777</v>
      </c>
      <c r="J191" s="86">
        <v>1</v>
      </c>
      <c r="K191" s="107"/>
      <c r="L191" s="86" t="s">
        <v>269</v>
      </c>
      <c r="M191" s="91" t="s">
        <v>274</v>
      </c>
      <c r="N191" s="110" t="s">
        <v>273</v>
      </c>
      <c r="O191" s="112">
        <v>274.33699999999999</v>
      </c>
      <c r="P191" s="107"/>
      <c r="Q191" s="256">
        <f t="shared" si="101"/>
        <v>274.33699999999999</v>
      </c>
      <c r="R191" s="113">
        <f t="shared" si="102"/>
        <v>323.71765999999997</v>
      </c>
      <c r="S191" s="86" t="s">
        <v>90</v>
      </c>
      <c r="T191" s="110" t="s">
        <v>75</v>
      </c>
      <c r="U191" s="110" t="s">
        <v>92</v>
      </c>
      <c r="V191" s="260">
        <v>43280</v>
      </c>
      <c r="W191" s="225">
        <f t="shared" si="97"/>
        <v>43325</v>
      </c>
      <c r="X191" s="107"/>
      <c r="Y191" s="107"/>
      <c r="Z191" s="107"/>
      <c r="AA191" s="107"/>
      <c r="AB191" s="108" t="s">
        <v>300</v>
      </c>
      <c r="AC191" s="107"/>
      <c r="AD191" s="86">
        <v>796</v>
      </c>
      <c r="AE191" s="86" t="s">
        <v>93</v>
      </c>
      <c r="AF191" s="86">
        <v>86</v>
      </c>
      <c r="AG191" s="86">
        <v>93000000000</v>
      </c>
      <c r="AH191" s="110" t="s">
        <v>87</v>
      </c>
      <c r="AI191" s="225">
        <f t="shared" si="94"/>
        <v>43345</v>
      </c>
      <c r="AJ191" s="225">
        <f t="shared" si="98"/>
        <v>43345</v>
      </c>
      <c r="AK191" s="225">
        <f t="shared" si="99"/>
        <v>43375</v>
      </c>
      <c r="AL191" s="114" t="s">
        <v>173</v>
      </c>
      <c r="AM191" s="107"/>
      <c r="AN191" s="114" t="s">
        <v>173</v>
      </c>
      <c r="AO191" s="107"/>
      <c r="AP191" s="107"/>
      <c r="AQ191" s="107"/>
      <c r="AR191" s="107"/>
      <c r="AS191" s="110" t="s">
        <v>271</v>
      </c>
      <c r="AT191" s="110" t="s">
        <v>271</v>
      </c>
      <c r="AU191" s="110" t="s">
        <v>271</v>
      </c>
      <c r="AV191" s="110" t="s">
        <v>269</v>
      </c>
      <c r="AW191" s="216" t="s">
        <v>765</v>
      </c>
      <c r="AY191" s="100">
        <v>191</v>
      </c>
    </row>
    <row r="192" spans="1:55" s="100" customFormat="1" ht="102.75" customHeight="1">
      <c r="A192" s="86" t="s">
        <v>174</v>
      </c>
      <c r="B192" s="86" t="s">
        <v>778</v>
      </c>
      <c r="C192" s="106" t="s">
        <v>75</v>
      </c>
      <c r="D192" s="247" t="s">
        <v>768</v>
      </c>
      <c r="E192" s="91" t="s">
        <v>81</v>
      </c>
      <c r="F192" s="86">
        <v>1</v>
      </c>
      <c r="G192" s="108" t="s">
        <v>786</v>
      </c>
      <c r="H192" s="109" t="s">
        <v>84</v>
      </c>
      <c r="I192" s="109" t="s">
        <v>84</v>
      </c>
      <c r="J192" s="86">
        <v>1</v>
      </c>
      <c r="K192" s="107"/>
      <c r="L192" s="86" t="s">
        <v>269</v>
      </c>
      <c r="M192" s="91" t="s">
        <v>274</v>
      </c>
      <c r="N192" s="110" t="s">
        <v>273</v>
      </c>
      <c r="O192" s="112">
        <v>755.73299999999995</v>
      </c>
      <c r="P192" s="107"/>
      <c r="Q192" s="112">
        <f>O192</f>
        <v>755.73299999999995</v>
      </c>
      <c r="R192" s="113">
        <f>Q192*1.18</f>
        <v>891.76493999999991</v>
      </c>
      <c r="S192" s="86" t="s">
        <v>90</v>
      </c>
      <c r="T192" s="110" t="s">
        <v>75</v>
      </c>
      <c r="U192" s="110" t="s">
        <v>92</v>
      </c>
      <c r="V192" s="260">
        <v>43280</v>
      </c>
      <c r="W192" s="225">
        <f t="shared" si="97"/>
        <v>43325</v>
      </c>
      <c r="X192" s="107"/>
      <c r="Y192" s="107"/>
      <c r="Z192" s="107"/>
      <c r="AA192" s="107"/>
      <c r="AB192" s="108" t="s">
        <v>197</v>
      </c>
      <c r="AC192" s="107"/>
      <c r="AD192" s="86">
        <v>6</v>
      </c>
      <c r="AE192" s="86" t="s">
        <v>96</v>
      </c>
      <c r="AF192" s="86">
        <v>13120</v>
      </c>
      <c r="AG192" s="86">
        <v>93000000000</v>
      </c>
      <c r="AH192" s="110" t="s">
        <v>87</v>
      </c>
      <c r="AI192" s="225">
        <f t="shared" si="94"/>
        <v>43345</v>
      </c>
      <c r="AJ192" s="225">
        <f t="shared" si="98"/>
        <v>43345</v>
      </c>
      <c r="AK192" s="225">
        <f t="shared" si="99"/>
        <v>43375</v>
      </c>
      <c r="AL192" s="114" t="s">
        <v>173</v>
      </c>
      <c r="AM192" s="107"/>
      <c r="AN192" s="114" t="s">
        <v>173</v>
      </c>
      <c r="AO192" s="107"/>
      <c r="AP192" s="107"/>
      <c r="AQ192" s="107"/>
      <c r="AR192" s="107"/>
      <c r="AS192" s="110" t="s">
        <v>271</v>
      </c>
      <c r="AT192" s="110" t="s">
        <v>271</v>
      </c>
      <c r="AU192" s="110" t="s">
        <v>271</v>
      </c>
      <c r="AV192" s="110" t="s">
        <v>269</v>
      </c>
      <c r="AW192" s="216" t="s">
        <v>765</v>
      </c>
      <c r="AY192" s="100">
        <v>192</v>
      </c>
    </row>
    <row r="193" spans="1:51" s="100" customFormat="1" ht="102.75" customHeight="1">
      <c r="A193" s="86" t="s">
        <v>174</v>
      </c>
      <c r="B193" s="86" t="s">
        <v>779</v>
      </c>
      <c r="C193" s="106" t="s">
        <v>75</v>
      </c>
      <c r="D193" s="247" t="s">
        <v>768</v>
      </c>
      <c r="E193" s="91" t="s">
        <v>81</v>
      </c>
      <c r="F193" s="86">
        <v>1</v>
      </c>
      <c r="G193" s="108" t="s">
        <v>79</v>
      </c>
      <c r="H193" s="109" t="s">
        <v>85</v>
      </c>
      <c r="I193" s="109" t="s">
        <v>213</v>
      </c>
      <c r="J193" s="86">
        <v>2</v>
      </c>
      <c r="K193" s="107"/>
      <c r="L193" s="86" t="s">
        <v>269</v>
      </c>
      <c r="M193" s="91" t="s">
        <v>274</v>
      </c>
      <c r="N193" s="110" t="s">
        <v>273</v>
      </c>
      <c r="O193" s="112">
        <v>437.04500000000002</v>
      </c>
      <c r="P193" s="107"/>
      <c r="Q193" s="112">
        <f t="shared" ref="Q193" si="103">O193</f>
        <v>437.04500000000002</v>
      </c>
      <c r="R193" s="113">
        <f t="shared" ref="R193" si="104">Q193*1.18</f>
        <v>515.71309999999994</v>
      </c>
      <c r="S193" s="86" t="s">
        <v>90</v>
      </c>
      <c r="T193" s="110" t="s">
        <v>75</v>
      </c>
      <c r="U193" s="110" t="s">
        <v>92</v>
      </c>
      <c r="V193" s="260">
        <v>43280</v>
      </c>
      <c r="W193" s="225">
        <f t="shared" si="97"/>
        <v>43325</v>
      </c>
      <c r="X193" s="107"/>
      <c r="Y193" s="107"/>
      <c r="Z193" s="107"/>
      <c r="AA193" s="107"/>
      <c r="AB193" s="108" t="s">
        <v>79</v>
      </c>
      <c r="AC193" s="107"/>
      <c r="AD193" s="86">
        <v>796</v>
      </c>
      <c r="AE193" s="86" t="s">
        <v>93</v>
      </c>
      <c r="AF193" s="86">
        <v>47</v>
      </c>
      <c r="AG193" s="86">
        <v>93000000000</v>
      </c>
      <c r="AH193" s="110" t="s">
        <v>87</v>
      </c>
      <c r="AI193" s="225">
        <f t="shared" si="94"/>
        <v>43345</v>
      </c>
      <c r="AJ193" s="225">
        <f t="shared" si="98"/>
        <v>43345</v>
      </c>
      <c r="AK193" s="225">
        <f t="shared" si="99"/>
        <v>43375</v>
      </c>
      <c r="AL193" s="114" t="s">
        <v>173</v>
      </c>
      <c r="AM193" s="107"/>
      <c r="AN193" s="114" t="s">
        <v>173</v>
      </c>
      <c r="AO193" s="107"/>
      <c r="AP193" s="107"/>
      <c r="AQ193" s="107"/>
      <c r="AR193" s="107"/>
      <c r="AS193" s="110" t="s">
        <v>271</v>
      </c>
      <c r="AT193" s="110" t="s">
        <v>271</v>
      </c>
      <c r="AU193" s="110" t="s">
        <v>271</v>
      </c>
      <c r="AV193" s="110" t="s">
        <v>269</v>
      </c>
      <c r="AW193" s="216" t="s">
        <v>765</v>
      </c>
      <c r="AY193" s="100">
        <v>193</v>
      </c>
    </row>
    <row r="194" spans="1:51" s="259" customFormat="1" ht="64.5" customHeight="1">
      <c r="A194" s="86" t="s">
        <v>174</v>
      </c>
      <c r="B194" s="86" t="s">
        <v>780</v>
      </c>
      <c r="C194" s="106" t="s">
        <v>75</v>
      </c>
      <c r="D194" s="106" t="s">
        <v>768</v>
      </c>
      <c r="E194" s="91" t="s">
        <v>81</v>
      </c>
      <c r="F194" s="86">
        <v>1</v>
      </c>
      <c r="G194" s="108" t="s">
        <v>296</v>
      </c>
      <c r="H194" s="109">
        <v>27.1</v>
      </c>
      <c r="I194" s="109" t="s">
        <v>277</v>
      </c>
      <c r="J194" s="86">
        <v>1</v>
      </c>
      <c r="K194" s="86"/>
      <c r="L194" s="86" t="s">
        <v>269</v>
      </c>
      <c r="M194" s="91" t="s">
        <v>274</v>
      </c>
      <c r="N194" s="110" t="s">
        <v>273</v>
      </c>
      <c r="O194" s="111">
        <v>108.91500000000001</v>
      </c>
      <c r="P194" s="258"/>
      <c r="Q194" s="256">
        <v>108.91500000000001</v>
      </c>
      <c r="R194" s="113">
        <f t="shared" ref="R194:R203" si="105">Q194*1.18</f>
        <v>128.5197</v>
      </c>
      <c r="S194" s="86" t="s">
        <v>90</v>
      </c>
      <c r="T194" s="110" t="s">
        <v>75</v>
      </c>
      <c r="U194" s="110" t="s">
        <v>92</v>
      </c>
      <c r="V194" s="260">
        <v>43280</v>
      </c>
      <c r="W194" s="225">
        <f t="shared" si="97"/>
        <v>43325</v>
      </c>
      <c r="X194" s="258"/>
      <c r="Y194" s="258"/>
      <c r="Z194" s="258"/>
      <c r="AA194" s="258"/>
      <c r="AB194" s="108" t="s">
        <v>296</v>
      </c>
      <c r="AC194" s="258"/>
      <c r="AD194" s="86">
        <v>796</v>
      </c>
      <c r="AE194" s="86" t="s">
        <v>93</v>
      </c>
      <c r="AF194" s="86">
        <v>9</v>
      </c>
      <c r="AG194" s="86">
        <v>93000000000</v>
      </c>
      <c r="AH194" s="110" t="s">
        <v>87</v>
      </c>
      <c r="AI194" s="225">
        <f t="shared" si="94"/>
        <v>43345</v>
      </c>
      <c r="AJ194" s="225">
        <f t="shared" si="98"/>
        <v>43345</v>
      </c>
      <c r="AK194" s="225">
        <f t="shared" si="99"/>
        <v>43375</v>
      </c>
      <c r="AL194" s="114" t="s">
        <v>173</v>
      </c>
      <c r="AM194" s="258"/>
      <c r="AN194" s="114" t="s">
        <v>173</v>
      </c>
      <c r="AO194" s="258"/>
      <c r="AP194" s="258"/>
      <c r="AQ194" s="258"/>
      <c r="AR194" s="258"/>
      <c r="AS194" s="110" t="s">
        <v>271</v>
      </c>
      <c r="AT194" s="110" t="s">
        <v>271</v>
      </c>
      <c r="AU194" s="110" t="s">
        <v>271</v>
      </c>
      <c r="AV194" s="110" t="s">
        <v>269</v>
      </c>
      <c r="AW194" s="91" t="s">
        <v>765</v>
      </c>
      <c r="AY194" s="259">
        <v>194</v>
      </c>
    </row>
    <row r="195" spans="1:51" s="100" customFormat="1" ht="46.8">
      <c r="A195" s="247" t="s">
        <v>174</v>
      </c>
      <c r="B195" s="247" t="s">
        <v>781</v>
      </c>
      <c r="C195" s="248" t="s">
        <v>75</v>
      </c>
      <c r="D195" s="247" t="s">
        <v>768</v>
      </c>
      <c r="E195" s="247" t="s">
        <v>81</v>
      </c>
      <c r="F195" s="247">
        <v>1</v>
      </c>
      <c r="G195" s="249" t="s">
        <v>782</v>
      </c>
      <c r="H195" s="250" t="s">
        <v>312</v>
      </c>
      <c r="I195" s="250" t="s">
        <v>312</v>
      </c>
      <c r="J195" s="247">
        <v>1</v>
      </c>
      <c r="K195" s="251"/>
      <c r="L195" s="247" t="s">
        <v>269</v>
      </c>
      <c r="M195" s="248" t="s">
        <v>762</v>
      </c>
      <c r="N195" s="252" t="s">
        <v>273</v>
      </c>
      <c r="O195" s="253">
        <v>187.53200000000001</v>
      </c>
      <c r="P195" s="251"/>
      <c r="Q195" s="256">
        <f>O195</f>
        <v>187.53200000000001</v>
      </c>
      <c r="R195" s="254">
        <f t="shared" si="105"/>
        <v>221.28775999999999</v>
      </c>
      <c r="S195" s="247" t="s">
        <v>90</v>
      </c>
      <c r="T195" s="252" t="s">
        <v>75</v>
      </c>
      <c r="U195" s="252" t="s">
        <v>92</v>
      </c>
      <c r="V195" s="260">
        <v>43280</v>
      </c>
      <c r="W195" s="260">
        <f t="shared" si="97"/>
        <v>43325</v>
      </c>
      <c r="X195" s="251"/>
      <c r="Y195" s="251"/>
      <c r="Z195" s="251"/>
      <c r="AA195" s="251"/>
      <c r="AB195" s="249" t="s">
        <v>782</v>
      </c>
      <c r="AC195" s="251"/>
      <c r="AD195" s="247">
        <v>796</v>
      </c>
      <c r="AE195" s="247" t="s">
        <v>93</v>
      </c>
      <c r="AF195" s="247">
        <v>7</v>
      </c>
      <c r="AG195" s="247">
        <v>93000000000</v>
      </c>
      <c r="AH195" s="252" t="s">
        <v>87</v>
      </c>
      <c r="AI195" s="260">
        <f t="shared" si="94"/>
        <v>43345</v>
      </c>
      <c r="AJ195" s="260">
        <f t="shared" si="98"/>
        <v>43345</v>
      </c>
      <c r="AK195" s="260">
        <f t="shared" si="99"/>
        <v>43375</v>
      </c>
      <c r="AL195" s="255" t="s">
        <v>173</v>
      </c>
      <c r="AM195" s="251"/>
      <c r="AN195" s="255" t="s">
        <v>173</v>
      </c>
      <c r="AO195" s="251"/>
      <c r="AP195" s="251"/>
      <c r="AQ195" s="251"/>
      <c r="AR195" s="251"/>
      <c r="AS195" s="252" t="s">
        <v>271</v>
      </c>
      <c r="AT195" s="252" t="s">
        <v>271</v>
      </c>
      <c r="AU195" s="252" t="s">
        <v>271</v>
      </c>
      <c r="AV195" s="252" t="s">
        <v>269</v>
      </c>
      <c r="AW195" s="91" t="s">
        <v>765</v>
      </c>
      <c r="AY195" s="100">
        <v>195</v>
      </c>
    </row>
    <row r="196" spans="1:51" s="120" customFormat="1" ht="95.4" customHeight="1">
      <c r="A196" s="247" t="s">
        <v>340</v>
      </c>
      <c r="B196" s="247" t="s">
        <v>792</v>
      </c>
      <c r="C196" s="248" t="s">
        <v>75</v>
      </c>
      <c r="D196" s="247" t="s">
        <v>793</v>
      </c>
      <c r="E196" s="247" t="s">
        <v>759</v>
      </c>
      <c r="F196" s="247">
        <v>1</v>
      </c>
      <c r="G196" s="248" t="s">
        <v>794</v>
      </c>
      <c r="H196" s="250" t="s">
        <v>795</v>
      </c>
      <c r="I196" s="250" t="s">
        <v>795</v>
      </c>
      <c r="J196" s="247">
        <v>1</v>
      </c>
      <c r="K196" s="251"/>
      <c r="L196" s="247" t="s">
        <v>269</v>
      </c>
      <c r="M196" s="248" t="s">
        <v>762</v>
      </c>
      <c r="N196" s="252" t="s">
        <v>106</v>
      </c>
      <c r="O196" s="253">
        <v>350</v>
      </c>
      <c r="P196" s="251"/>
      <c r="Q196" s="256">
        <f>O196</f>
        <v>350</v>
      </c>
      <c r="R196" s="254">
        <f t="shared" si="105"/>
        <v>413</v>
      </c>
      <c r="S196" s="247" t="s">
        <v>104</v>
      </c>
      <c r="T196" s="252" t="s">
        <v>75</v>
      </c>
      <c r="U196" s="252" t="s">
        <v>92</v>
      </c>
      <c r="V196" s="262">
        <v>43297</v>
      </c>
      <c r="W196" s="262">
        <v>43311</v>
      </c>
      <c r="X196" s="251"/>
      <c r="Y196" s="251"/>
      <c r="Z196" s="251"/>
      <c r="AA196" s="251"/>
      <c r="AB196" s="248" t="str">
        <f>G196</f>
        <v xml:space="preserve">Оказание комплекса услуг по определению рыночной стоимости одной обыкновенной акции </v>
      </c>
      <c r="AC196" s="251"/>
      <c r="AD196" s="247">
        <v>876</v>
      </c>
      <c r="AE196" s="247" t="s">
        <v>626</v>
      </c>
      <c r="AF196" s="247">
        <v>1</v>
      </c>
      <c r="AG196" s="247">
        <v>93000000000</v>
      </c>
      <c r="AH196" s="252" t="s">
        <v>87</v>
      </c>
      <c r="AI196" s="262">
        <v>43318</v>
      </c>
      <c r="AJ196" s="262">
        <f>AI196</f>
        <v>43318</v>
      </c>
      <c r="AK196" s="262">
        <f>AJ196+14</f>
        <v>43332</v>
      </c>
      <c r="AL196" s="255" t="s">
        <v>173</v>
      </c>
      <c r="AM196" s="251"/>
      <c r="AN196" s="255" t="s">
        <v>173</v>
      </c>
      <c r="AO196" s="251"/>
      <c r="AP196" s="251"/>
      <c r="AQ196" s="251"/>
      <c r="AR196" s="251"/>
      <c r="AS196" s="252" t="s">
        <v>271</v>
      </c>
      <c r="AT196" s="252" t="s">
        <v>271</v>
      </c>
      <c r="AU196" s="252" t="s">
        <v>271</v>
      </c>
      <c r="AV196" s="252" t="s">
        <v>269</v>
      </c>
      <c r="AW196" s="91" t="s">
        <v>796</v>
      </c>
      <c r="AY196" s="120">
        <v>196</v>
      </c>
    </row>
    <row r="197" spans="1:51" s="120" customFormat="1" ht="55.2">
      <c r="A197" s="115" t="s">
        <v>797</v>
      </c>
      <c r="B197" s="122" t="s">
        <v>798</v>
      </c>
      <c r="C197" s="87" t="s">
        <v>718</v>
      </c>
      <c r="D197" s="87" t="s">
        <v>768</v>
      </c>
      <c r="E197" s="87" t="s">
        <v>158</v>
      </c>
      <c r="F197" s="122" t="s">
        <v>80</v>
      </c>
      <c r="G197" s="87" t="s">
        <v>799</v>
      </c>
      <c r="H197" s="264" t="s">
        <v>800</v>
      </c>
      <c r="I197" s="264" t="s">
        <v>801</v>
      </c>
      <c r="J197" s="122" t="s">
        <v>124</v>
      </c>
      <c r="K197" s="122"/>
      <c r="L197" s="122" t="s">
        <v>269</v>
      </c>
      <c r="M197" s="122" t="s">
        <v>162</v>
      </c>
      <c r="N197" s="91" t="s">
        <v>802</v>
      </c>
      <c r="O197" s="89">
        <v>367.38</v>
      </c>
      <c r="P197" s="264"/>
      <c r="Q197" s="264">
        <v>367.38</v>
      </c>
      <c r="R197" s="89">
        <f t="shared" si="105"/>
        <v>433.50839999999999</v>
      </c>
      <c r="S197" s="122" t="s">
        <v>104</v>
      </c>
      <c r="T197" s="91" t="s">
        <v>75</v>
      </c>
      <c r="U197" s="252" t="s">
        <v>92</v>
      </c>
      <c r="V197" s="117">
        <v>43305</v>
      </c>
      <c r="W197" s="117">
        <f>V197+30</f>
        <v>43335</v>
      </c>
      <c r="X197" s="122"/>
      <c r="Y197" s="122"/>
      <c r="Z197" s="122"/>
      <c r="AA197" s="122"/>
      <c r="AB197" s="122" t="s">
        <v>803</v>
      </c>
      <c r="AC197" s="122"/>
      <c r="AD197" s="122" t="s">
        <v>319</v>
      </c>
      <c r="AE197" s="122" t="s">
        <v>93</v>
      </c>
      <c r="AF197" s="264"/>
      <c r="AG197" s="118">
        <v>93000000000</v>
      </c>
      <c r="AH197" s="91" t="s">
        <v>87</v>
      </c>
      <c r="AI197" s="117">
        <f t="shared" ref="AI197:AI198" si="106">W197+20</f>
        <v>43355</v>
      </c>
      <c r="AJ197" s="117">
        <f t="shared" ref="AJ197:AJ198" si="107">AI197</f>
        <v>43355</v>
      </c>
      <c r="AK197" s="117">
        <f>AJ197+30</f>
        <v>43385</v>
      </c>
      <c r="AL197" s="91">
        <v>2018</v>
      </c>
      <c r="AM197" s="122"/>
      <c r="AN197" s="91">
        <v>2018</v>
      </c>
      <c r="AO197" s="265"/>
      <c r="AP197" s="266"/>
      <c r="AQ197" s="91" t="s">
        <v>271</v>
      </c>
      <c r="AR197" s="91">
        <v>2018</v>
      </c>
      <c r="AS197" s="91" t="s">
        <v>271</v>
      </c>
      <c r="AT197" s="91" t="s">
        <v>271</v>
      </c>
      <c r="AU197" s="91" t="s">
        <v>271</v>
      </c>
      <c r="AV197" s="91" t="s">
        <v>168</v>
      </c>
      <c r="AW197" s="91" t="s">
        <v>822</v>
      </c>
      <c r="AY197" s="120">
        <v>197</v>
      </c>
    </row>
    <row r="198" spans="1:51" s="120" customFormat="1" ht="27.6">
      <c r="A198" s="115" t="s">
        <v>797</v>
      </c>
      <c r="B198" s="122" t="s">
        <v>808</v>
      </c>
      <c r="C198" s="122" t="s">
        <v>718</v>
      </c>
      <c r="D198" s="122" t="s">
        <v>768</v>
      </c>
      <c r="E198" s="122" t="s">
        <v>158</v>
      </c>
      <c r="F198" s="122" t="s">
        <v>80</v>
      </c>
      <c r="G198" s="87" t="s">
        <v>804</v>
      </c>
      <c r="H198" s="87" t="s">
        <v>805</v>
      </c>
      <c r="I198" s="267" t="s">
        <v>805</v>
      </c>
      <c r="J198" s="122" t="s">
        <v>80</v>
      </c>
      <c r="K198" s="122"/>
      <c r="L198" s="122" t="s">
        <v>269</v>
      </c>
      <c r="M198" s="122" t="s">
        <v>162</v>
      </c>
      <c r="N198" s="91" t="s">
        <v>802</v>
      </c>
      <c r="O198" s="89">
        <v>230.4</v>
      </c>
      <c r="P198" s="89"/>
      <c r="Q198" s="89">
        <v>230.4</v>
      </c>
      <c r="R198" s="264">
        <f t="shared" si="105"/>
        <v>271.87200000000001</v>
      </c>
      <c r="S198" s="122" t="s">
        <v>104</v>
      </c>
      <c r="T198" s="91" t="s">
        <v>75</v>
      </c>
      <c r="U198" s="252" t="s">
        <v>92</v>
      </c>
      <c r="V198" s="117">
        <v>43305</v>
      </c>
      <c r="W198" s="117">
        <f>V198+30</f>
        <v>43335</v>
      </c>
      <c r="X198" s="122"/>
      <c r="Y198" s="122"/>
      <c r="Z198" s="122"/>
      <c r="AA198" s="122"/>
      <c r="AB198" s="122" t="s">
        <v>806</v>
      </c>
      <c r="AC198" s="122"/>
      <c r="AD198" s="122" t="s">
        <v>807</v>
      </c>
      <c r="AE198" s="122" t="s">
        <v>305</v>
      </c>
      <c r="AF198" s="264"/>
      <c r="AG198" s="118">
        <v>93000000000</v>
      </c>
      <c r="AH198" s="91" t="s">
        <v>87</v>
      </c>
      <c r="AI198" s="117">
        <f t="shared" si="106"/>
        <v>43355</v>
      </c>
      <c r="AJ198" s="117">
        <f t="shared" si="107"/>
        <v>43355</v>
      </c>
      <c r="AK198" s="117">
        <f>AJ198+15</f>
        <v>43370</v>
      </c>
      <c r="AL198" s="91">
        <v>2018</v>
      </c>
      <c r="AM198" s="122"/>
      <c r="AN198" s="91">
        <v>2018</v>
      </c>
      <c r="AO198" s="265"/>
      <c r="AP198" s="266"/>
      <c r="AQ198" s="91" t="s">
        <v>271</v>
      </c>
      <c r="AR198" s="91">
        <v>2018</v>
      </c>
      <c r="AS198" s="91" t="s">
        <v>271</v>
      </c>
      <c r="AT198" s="91" t="s">
        <v>271</v>
      </c>
      <c r="AU198" s="91" t="s">
        <v>271</v>
      </c>
      <c r="AV198" s="91" t="s">
        <v>168</v>
      </c>
      <c r="AW198" s="91" t="s">
        <v>822</v>
      </c>
      <c r="AY198" s="120">
        <v>198</v>
      </c>
    </row>
    <row r="199" spans="1:51" s="120" customFormat="1" ht="27.6">
      <c r="A199" s="115" t="s">
        <v>797</v>
      </c>
      <c r="B199" s="91" t="s">
        <v>839</v>
      </c>
      <c r="C199" s="91" t="s">
        <v>718</v>
      </c>
      <c r="D199" s="91" t="s">
        <v>768</v>
      </c>
      <c r="E199" s="91" t="s">
        <v>158</v>
      </c>
      <c r="F199" s="91">
        <v>1</v>
      </c>
      <c r="G199" s="91" t="s">
        <v>809</v>
      </c>
      <c r="H199" s="268" t="s">
        <v>810</v>
      </c>
      <c r="I199" s="269" t="s">
        <v>811</v>
      </c>
      <c r="J199" s="91">
        <v>2</v>
      </c>
      <c r="K199" s="91"/>
      <c r="L199" s="91" t="s">
        <v>269</v>
      </c>
      <c r="M199" s="122" t="s">
        <v>162</v>
      </c>
      <c r="N199" s="91" t="s">
        <v>802</v>
      </c>
      <c r="O199" s="116">
        <v>224.83600000000001</v>
      </c>
      <c r="P199" s="264"/>
      <c r="Q199" s="264">
        <v>224.83600000000001</v>
      </c>
      <c r="R199" s="116">
        <f t="shared" si="105"/>
        <v>265.30648000000002</v>
      </c>
      <c r="S199" s="91" t="s">
        <v>104</v>
      </c>
      <c r="T199" s="91" t="s">
        <v>75</v>
      </c>
      <c r="U199" s="252" t="s">
        <v>92</v>
      </c>
      <c r="V199" s="117">
        <v>43305</v>
      </c>
      <c r="W199" s="117">
        <f>V199+30</f>
        <v>43335</v>
      </c>
      <c r="X199" s="91"/>
      <c r="Y199" s="91"/>
      <c r="Z199" s="91"/>
      <c r="AA199" s="91"/>
      <c r="AB199" s="91" t="s">
        <v>809</v>
      </c>
      <c r="AC199" s="107"/>
      <c r="AD199" s="91">
        <v>796</v>
      </c>
      <c r="AE199" s="91" t="s">
        <v>93</v>
      </c>
      <c r="AF199" s="91"/>
      <c r="AG199" s="118">
        <v>93000000000</v>
      </c>
      <c r="AH199" s="91" t="s">
        <v>87</v>
      </c>
      <c r="AI199" s="117">
        <f t="shared" ref="AI199:AI209" si="108">W199+20</f>
        <v>43355</v>
      </c>
      <c r="AJ199" s="117">
        <f t="shared" ref="AJ199:AJ209" si="109">AI199</f>
        <v>43355</v>
      </c>
      <c r="AK199" s="117">
        <f>AJ199+30</f>
        <v>43385</v>
      </c>
      <c r="AL199" s="91">
        <v>2018</v>
      </c>
      <c r="AM199" s="91"/>
      <c r="AN199" s="91">
        <v>2018</v>
      </c>
      <c r="AO199" s="91"/>
      <c r="AP199" s="95"/>
      <c r="AQ199" s="91" t="s">
        <v>271</v>
      </c>
      <c r="AR199" s="91">
        <v>2018</v>
      </c>
      <c r="AS199" s="91" t="s">
        <v>271</v>
      </c>
      <c r="AT199" s="91" t="s">
        <v>271</v>
      </c>
      <c r="AU199" s="91" t="s">
        <v>271</v>
      </c>
      <c r="AV199" s="91" t="s">
        <v>168</v>
      </c>
      <c r="AW199" s="91" t="s">
        <v>822</v>
      </c>
      <c r="AY199" s="120">
        <v>199</v>
      </c>
    </row>
    <row r="200" spans="1:51" s="278" customFormat="1" ht="55.2">
      <c r="A200" s="88" t="s">
        <v>174</v>
      </c>
      <c r="B200" s="88" t="s">
        <v>820</v>
      </c>
      <c r="C200" s="110" t="s">
        <v>75</v>
      </c>
      <c r="D200" s="110" t="s">
        <v>279</v>
      </c>
      <c r="E200" s="124" t="s">
        <v>81</v>
      </c>
      <c r="F200" s="88">
        <v>1</v>
      </c>
      <c r="G200" s="124" t="s">
        <v>821</v>
      </c>
      <c r="H200" s="276">
        <v>22.11</v>
      </c>
      <c r="I200" s="276">
        <v>22.11</v>
      </c>
      <c r="J200" s="88">
        <v>2</v>
      </c>
      <c r="K200" s="88"/>
      <c r="L200" s="88" t="s">
        <v>269</v>
      </c>
      <c r="M200" s="122" t="s">
        <v>162</v>
      </c>
      <c r="N200" s="110" t="s">
        <v>273</v>
      </c>
      <c r="O200" s="111">
        <v>209.42</v>
      </c>
      <c r="P200" s="88"/>
      <c r="Q200" s="111">
        <f t="shared" ref="Q200:Q203" si="110">O200</f>
        <v>209.42</v>
      </c>
      <c r="R200" s="277">
        <f t="shared" si="105"/>
        <v>247.11559999999997</v>
      </c>
      <c r="S200" s="88" t="s">
        <v>90</v>
      </c>
      <c r="T200" s="110" t="s">
        <v>75</v>
      </c>
      <c r="U200" s="110" t="s">
        <v>92</v>
      </c>
      <c r="V200" s="263">
        <v>43330</v>
      </c>
      <c r="W200" s="263">
        <f t="shared" ref="W200:W209" si="111">V200+45</f>
        <v>43375</v>
      </c>
      <c r="X200" s="88"/>
      <c r="Y200" s="88"/>
      <c r="Z200" s="88"/>
      <c r="AA200" s="88"/>
      <c r="AB200" s="124" t="s">
        <v>821</v>
      </c>
      <c r="AC200" s="88"/>
      <c r="AD200" s="88">
        <v>796</v>
      </c>
      <c r="AE200" s="88" t="s">
        <v>93</v>
      </c>
      <c r="AF200" s="88">
        <v>46</v>
      </c>
      <c r="AG200" s="88">
        <v>93000000000</v>
      </c>
      <c r="AH200" s="110" t="s">
        <v>87</v>
      </c>
      <c r="AI200" s="263">
        <f t="shared" si="108"/>
        <v>43395</v>
      </c>
      <c r="AJ200" s="263">
        <f t="shared" si="109"/>
        <v>43395</v>
      </c>
      <c r="AK200" s="263">
        <v>43465</v>
      </c>
      <c r="AL200" s="114" t="s">
        <v>173</v>
      </c>
      <c r="AM200" s="88"/>
      <c r="AN200" s="114" t="s">
        <v>173</v>
      </c>
      <c r="AO200" s="88"/>
      <c r="AP200" s="88"/>
      <c r="AQ200" s="88"/>
      <c r="AR200" s="88"/>
      <c r="AS200" s="110" t="s">
        <v>271</v>
      </c>
      <c r="AT200" s="110" t="s">
        <v>271</v>
      </c>
      <c r="AU200" s="110" t="s">
        <v>271</v>
      </c>
      <c r="AV200" s="110" t="s">
        <v>269</v>
      </c>
      <c r="AW200" s="91" t="s">
        <v>823</v>
      </c>
      <c r="AY200" s="278">
        <v>200</v>
      </c>
    </row>
    <row r="201" spans="1:51" s="121" customFormat="1" ht="69">
      <c r="A201" s="86" t="s">
        <v>174</v>
      </c>
      <c r="B201" s="86" t="s">
        <v>824</v>
      </c>
      <c r="C201" s="106" t="s">
        <v>75</v>
      </c>
      <c r="D201" s="106" t="s">
        <v>279</v>
      </c>
      <c r="E201" s="91" t="s">
        <v>81</v>
      </c>
      <c r="F201" s="86">
        <v>1</v>
      </c>
      <c r="G201" s="91" t="s">
        <v>206</v>
      </c>
      <c r="H201" s="109" t="s">
        <v>207</v>
      </c>
      <c r="I201" s="109">
        <v>29.3</v>
      </c>
      <c r="J201" s="86">
        <v>2</v>
      </c>
      <c r="K201" s="86"/>
      <c r="L201" s="86" t="s">
        <v>269</v>
      </c>
      <c r="M201" s="91" t="s">
        <v>162</v>
      </c>
      <c r="N201" s="110" t="s">
        <v>273</v>
      </c>
      <c r="O201" s="111">
        <v>600</v>
      </c>
      <c r="P201" s="86"/>
      <c r="Q201" s="256">
        <f t="shared" si="110"/>
        <v>600</v>
      </c>
      <c r="R201" s="113">
        <f t="shared" si="105"/>
        <v>708</v>
      </c>
      <c r="S201" s="86" t="s">
        <v>90</v>
      </c>
      <c r="T201" s="110" t="s">
        <v>75</v>
      </c>
      <c r="U201" s="110" t="s">
        <v>92</v>
      </c>
      <c r="V201" s="262">
        <v>43327</v>
      </c>
      <c r="W201" s="263">
        <f t="shared" si="111"/>
        <v>43372</v>
      </c>
      <c r="X201" s="86"/>
      <c r="Y201" s="86"/>
      <c r="Z201" s="86"/>
      <c r="AA201" s="86"/>
      <c r="AB201" s="91" t="s">
        <v>206</v>
      </c>
      <c r="AC201" s="86"/>
      <c r="AD201" s="86">
        <v>796</v>
      </c>
      <c r="AE201" s="86" t="s">
        <v>93</v>
      </c>
      <c r="AF201" s="86">
        <v>500</v>
      </c>
      <c r="AG201" s="86">
        <v>93000000000</v>
      </c>
      <c r="AH201" s="110" t="s">
        <v>87</v>
      </c>
      <c r="AI201" s="263">
        <f t="shared" si="108"/>
        <v>43392</v>
      </c>
      <c r="AJ201" s="263">
        <f t="shared" si="109"/>
        <v>43392</v>
      </c>
      <c r="AK201" s="263">
        <v>43465</v>
      </c>
      <c r="AL201" s="114" t="s">
        <v>173</v>
      </c>
      <c r="AM201" s="86"/>
      <c r="AN201" s="114" t="s">
        <v>173</v>
      </c>
      <c r="AO201" s="86"/>
      <c r="AP201" s="86"/>
      <c r="AQ201" s="86"/>
      <c r="AR201" s="86"/>
      <c r="AS201" s="110" t="s">
        <v>271</v>
      </c>
      <c r="AT201" s="110" t="s">
        <v>271</v>
      </c>
      <c r="AU201" s="110" t="s">
        <v>271</v>
      </c>
      <c r="AV201" s="110" t="s">
        <v>269</v>
      </c>
      <c r="AW201" s="91" t="s">
        <v>823</v>
      </c>
      <c r="AY201" s="121">
        <v>201</v>
      </c>
    </row>
    <row r="202" spans="1:51" s="257" customFormat="1" ht="78">
      <c r="A202" s="86" t="s">
        <v>174</v>
      </c>
      <c r="B202" s="86" t="s">
        <v>825</v>
      </c>
      <c r="C202" s="106" t="s">
        <v>75</v>
      </c>
      <c r="D202" s="106" t="s">
        <v>279</v>
      </c>
      <c r="E202" s="91" t="s">
        <v>81</v>
      </c>
      <c r="F202" s="86">
        <v>1</v>
      </c>
      <c r="G202" s="108" t="s">
        <v>205</v>
      </c>
      <c r="H202" s="109">
        <v>45.32</v>
      </c>
      <c r="I202" s="109">
        <v>29.3</v>
      </c>
      <c r="J202" s="86">
        <v>2</v>
      </c>
      <c r="K202" s="86"/>
      <c r="L202" s="86" t="s">
        <v>269</v>
      </c>
      <c r="M202" s="91" t="s">
        <v>162</v>
      </c>
      <c r="N202" s="110" t="s">
        <v>273</v>
      </c>
      <c r="O202" s="111">
        <v>600</v>
      </c>
      <c r="P202" s="86"/>
      <c r="Q202" s="256">
        <f t="shared" si="110"/>
        <v>600</v>
      </c>
      <c r="R202" s="113">
        <f t="shared" si="105"/>
        <v>708</v>
      </c>
      <c r="S202" s="86" t="s">
        <v>90</v>
      </c>
      <c r="T202" s="110" t="s">
        <v>75</v>
      </c>
      <c r="U202" s="110" t="s">
        <v>92</v>
      </c>
      <c r="V202" s="262">
        <v>43280</v>
      </c>
      <c r="W202" s="263">
        <f t="shared" si="111"/>
        <v>43325</v>
      </c>
      <c r="X202" s="86"/>
      <c r="Y202" s="86"/>
      <c r="Z202" s="86"/>
      <c r="AA202" s="86"/>
      <c r="AB202" s="108" t="s">
        <v>205</v>
      </c>
      <c r="AC202" s="86"/>
      <c r="AD202" s="86">
        <v>796</v>
      </c>
      <c r="AE202" s="86" t="s">
        <v>93</v>
      </c>
      <c r="AF202" s="86">
        <v>500</v>
      </c>
      <c r="AG202" s="86">
        <v>93000000000</v>
      </c>
      <c r="AH202" s="110" t="s">
        <v>87</v>
      </c>
      <c r="AI202" s="263">
        <f t="shared" si="108"/>
        <v>43345</v>
      </c>
      <c r="AJ202" s="263">
        <f t="shared" si="109"/>
        <v>43345</v>
      </c>
      <c r="AK202" s="263">
        <v>43465</v>
      </c>
      <c r="AL202" s="114" t="s">
        <v>173</v>
      </c>
      <c r="AM202" s="86"/>
      <c r="AN202" s="114" t="s">
        <v>173</v>
      </c>
      <c r="AO202" s="86"/>
      <c r="AP202" s="86"/>
      <c r="AQ202" s="86"/>
      <c r="AR202" s="86"/>
      <c r="AS202" s="110" t="s">
        <v>271</v>
      </c>
      <c r="AT202" s="110" t="s">
        <v>271</v>
      </c>
      <c r="AU202" s="110" t="s">
        <v>271</v>
      </c>
      <c r="AV202" s="110" t="s">
        <v>269</v>
      </c>
      <c r="AW202" s="91" t="s">
        <v>823</v>
      </c>
      <c r="AY202" s="257">
        <v>202</v>
      </c>
    </row>
    <row r="203" spans="1:51" s="100" customFormat="1" ht="68.25" customHeight="1">
      <c r="A203" s="86" t="s">
        <v>174</v>
      </c>
      <c r="B203" s="86" t="s">
        <v>826</v>
      </c>
      <c r="C203" s="106" t="s">
        <v>75</v>
      </c>
      <c r="D203" s="247" t="s">
        <v>768</v>
      </c>
      <c r="E203" s="91" t="s">
        <v>81</v>
      </c>
      <c r="F203" s="86" t="s">
        <v>785</v>
      </c>
      <c r="G203" s="108" t="s">
        <v>181</v>
      </c>
      <c r="H203" s="109" t="s">
        <v>85</v>
      </c>
      <c r="I203" s="109" t="s">
        <v>85</v>
      </c>
      <c r="J203" s="86">
        <v>2</v>
      </c>
      <c r="K203" s="107"/>
      <c r="L203" s="86" t="s">
        <v>269</v>
      </c>
      <c r="M203" s="91" t="s">
        <v>162</v>
      </c>
      <c r="N203" s="110" t="s">
        <v>273</v>
      </c>
      <c r="O203" s="111">
        <v>103.078</v>
      </c>
      <c r="P203" s="107"/>
      <c r="Q203" s="256">
        <f t="shared" si="110"/>
        <v>103.078</v>
      </c>
      <c r="R203" s="113">
        <f t="shared" si="105"/>
        <v>121.63204</v>
      </c>
      <c r="S203" s="86" t="s">
        <v>90</v>
      </c>
      <c r="T203" s="110" t="s">
        <v>75</v>
      </c>
      <c r="U203" s="110" t="s">
        <v>92</v>
      </c>
      <c r="V203" s="262">
        <v>43327</v>
      </c>
      <c r="W203" s="263">
        <f t="shared" si="111"/>
        <v>43372</v>
      </c>
      <c r="X203" s="107"/>
      <c r="Y203" s="107"/>
      <c r="Z203" s="107"/>
      <c r="AA203" s="107"/>
      <c r="AB203" s="108" t="s">
        <v>181</v>
      </c>
      <c r="AC203" s="107"/>
      <c r="AD203" s="86">
        <v>796</v>
      </c>
      <c r="AE203" s="86" t="s">
        <v>93</v>
      </c>
      <c r="AF203" s="86">
        <v>22</v>
      </c>
      <c r="AG203" s="86">
        <v>93000000000</v>
      </c>
      <c r="AH203" s="110" t="s">
        <v>87</v>
      </c>
      <c r="AI203" s="263">
        <f t="shared" si="108"/>
        <v>43392</v>
      </c>
      <c r="AJ203" s="263">
        <f t="shared" si="109"/>
        <v>43392</v>
      </c>
      <c r="AK203" s="263">
        <f t="shared" ref="AK203:AK209" si="112">AJ203+30</f>
        <v>43422</v>
      </c>
      <c r="AL203" s="114" t="s">
        <v>173</v>
      </c>
      <c r="AM203" s="107"/>
      <c r="AN203" s="114" t="s">
        <v>173</v>
      </c>
      <c r="AO203" s="107"/>
      <c r="AP203" s="107"/>
      <c r="AQ203" s="107"/>
      <c r="AR203" s="107"/>
      <c r="AS203" s="110" t="s">
        <v>271</v>
      </c>
      <c r="AT203" s="110" t="s">
        <v>271</v>
      </c>
      <c r="AU203" s="110" t="s">
        <v>271</v>
      </c>
      <c r="AV203" s="110" t="s">
        <v>269</v>
      </c>
      <c r="AW203" s="91" t="s">
        <v>823</v>
      </c>
      <c r="AY203" s="100">
        <v>203</v>
      </c>
    </row>
    <row r="204" spans="1:51" s="100" customFormat="1" ht="62.4">
      <c r="A204" s="86" t="s">
        <v>174</v>
      </c>
      <c r="B204" s="86" t="s">
        <v>827</v>
      </c>
      <c r="C204" s="106" t="s">
        <v>75</v>
      </c>
      <c r="D204" s="247" t="s">
        <v>768</v>
      </c>
      <c r="E204" s="91" t="s">
        <v>81</v>
      </c>
      <c r="F204" s="86">
        <v>1</v>
      </c>
      <c r="G204" s="108" t="s">
        <v>197</v>
      </c>
      <c r="H204" s="109" t="s">
        <v>84</v>
      </c>
      <c r="I204" s="109" t="s">
        <v>84</v>
      </c>
      <c r="J204" s="86">
        <v>1</v>
      </c>
      <c r="K204" s="107"/>
      <c r="L204" s="86" t="s">
        <v>269</v>
      </c>
      <c r="M204" s="91" t="s">
        <v>162</v>
      </c>
      <c r="N204" s="110" t="s">
        <v>273</v>
      </c>
      <c r="O204" s="112">
        <v>755.73299999999995</v>
      </c>
      <c r="P204" s="107"/>
      <c r="Q204" s="112">
        <f>O204</f>
        <v>755.73299999999995</v>
      </c>
      <c r="R204" s="113">
        <f>Q204*1.18</f>
        <v>891.76493999999991</v>
      </c>
      <c r="S204" s="86" t="s">
        <v>90</v>
      </c>
      <c r="T204" s="110" t="s">
        <v>75</v>
      </c>
      <c r="U204" s="110" t="s">
        <v>92</v>
      </c>
      <c r="V204" s="262">
        <v>43327</v>
      </c>
      <c r="W204" s="263">
        <f t="shared" si="111"/>
        <v>43372</v>
      </c>
      <c r="X204" s="107"/>
      <c r="Y204" s="107"/>
      <c r="Z204" s="107"/>
      <c r="AA204" s="107"/>
      <c r="AB204" s="108" t="s">
        <v>197</v>
      </c>
      <c r="AC204" s="107"/>
      <c r="AD204" s="86">
        <v>6</v>
      </c>
      <c r="AE204" s="86" t="s">
        <v>96</v>
      </c>
      <c r="AF204" s="86">
        <v>13120</v>
      </c>
      <c r="AG204" s="86">
        <v>93000000000</v>
      </c>
      <c r="AH204" s="110" t="s">
        <v>87</v>
      </c>
      <c r="AI204" s="263">
        <f t="shared" si="108"/>
        <v>43392</v>
      </c>
      <c r="AJ204" s="263">
        <f t="shared" si="109"/>
        <v>43392</v>
      </c>
      <c r="AK204" s="263">
        <f t="shared" si="112"/>
        <v>43422</v>
      </c>
      <c r="AL204" s="114" t="s">
        <v>173</v>
      </c>
      <c r="AM204" s="107"/>
      <c r="AN204" s="114" t="s">
        <v>173</v>
      </c>
      <c r="AO204" s="107"/>
      <c r="AP204" s="107"/>
      <c r="AQ204" s="107"/>
      <c r="AR204" s="107"/>
      <c r="AS204" s="110" t="s">
        <v>271</v>
      </c>
      <c r="AT204" s="110" t="s">
        <v>271</v>
      </c>
      <c r="AU204" s="110" t="s">
        <v>271</v>
      </c>
      <c r="AV204" s="110" t="s">
        <v>269</v>
      </c>
      <c r="AW204" s="91" t="s">
        <v>823</v>
      </c>
      <c r="AY204" s="100">
        <v>204</v>
      </c>
    </row>
    <row r="205" spans="1:51" s="120" customFormat="1" ht="27.6">
      <c r="A205" s="86" t="s">
        <v>174</v>
      </c>
      <c r="B205" s="86" t="s">
        <v>828</v>
      </c>
      <c r="C205" s="106" t="s">
        <v>75</v>
      </c>
      <c r="D205" s="247" t="s">
        <v>768</v>
      </c>
      <c r="E205" s="91" t="s">
        <v>81</v>
      </c>
      <c r="F205" s="86">
        <v>1</v>
      </c>
      <c r="G205" s="91" t="s">
        <v>79</v>
      </c>
      <c r="H205" s="109" t="s">
        <v>85</v>
      </c>
      <c r="I205" s="109" t="s">
        <v>213</v>
      </c>
      <c r="J205" s="86">
        <v>2</v>
      </c>
      <c r="K205" s="107"/>
      <c r="L205" s="86" t="s">
        <v>269</v>
      </c>
      <c r="M205" s="91" t="s">
        <v>162</v>
      </c>
      <c r="N205" s="110" t="s">
        <v>273</v>
      </c>
      <c r="O205" s="112">
        <v>437.04500000000002</v>
      </c>
      <c r="P205" s="107"/>
      <c r="Q205" s="112">
        <f t="shared" ref="Q205:Q206" si="113">O205</f>
        <v>437.04500000000002</v>
      </c>
      <c r="R205" s="113">
        <f t="shared" ref="R205:R206" si="114">Q205*1.18</f>
        <v>515.71309999999994</v>
      </c>
      <c r="S205" s="86" t="s">
        <v>90</v>
      </c>
      <c r="T205" s="110" t="s">
        <v>75</v>
      </c>
      <c r="U205" s="110" t="s">
        <v>92</v>
      </c>
      <c r="V205" s="262">
        <v>43327</v>
      </c>
      <c r="W205" s="263">
        <f t="shared" si="111"/>
        <v>43372</v>
      </c>
      <c r="X205" s="107"/>
      <c r="Y205" s="107"/>
      <c r="Z205" s="107"/>
      <c r="AA205" s="107"/>
      <c r="AB205" s="91" t="s">
        <v>79</v>
      </c>
      <c r="AC205" s="107"/>
      <c r="AD205" s="86">
        <v>796</v>
      </c>
      <c r="AE205" s="86" t="s">
        <v>93</v>
      </c>
      <c r="AF205" s="86">
        <v>47</v>
      </c>
      <c r="AG205" s="86">
        <v>93000000000</v>
      </c>
      <c r="AH205" s="110" t="s">
        <v>87</v>
      </c>
      <c r="AI205" s="263">
        <f t="shared" si="108"/>
        <v>43392</v>
      </c>
      <c r="AJ205" s="263">
        <f t="shared" si="109"/>
        <v>43392</v>
      </c>
      <c r="AK205" s="263">
        <f t="shared" si="112"/>
        <v>43422</v>
      </c>
      <c r="AL205" s="114" t="s">
        <v>173</v>
      </c>
      <c r="AM205" s="107"/>
      <c r="AN205" s="114" t="s">
        <v>173</v>
      </c>
      <c r="AO205" s="107"/>
      <c r="AP205" s="107"/>
      <c r="AQ205" s="107"/>
      <c r="AR205" s="107"/>
      <c r="AS205" s="110" t="s">
        <v>271</v>
      </c>
      <c r="AT205" s="110" t="s">
        <v>271</v>
      </c>
      <c r="AU205" s="110" t="s">
        <v>271</v>
      </c>
      <c r="AV205" s="110" t="s">
        <v>269</v>
      </c>
      <c r="AW205" s="91" t="s">
        <v>823</v>
      </c>
      <c r="AY205" s="120">
        <v>205</v>
      </c>
    </row>
    <row r="206" spans="1:51" s="257" customFormat="1" ht="78">
      <c r="A206" s="86" t="s">
        <v>174</v>
      </c>
      <c r="B206" s="86" t="s">
        <v>829</v>
      </c>
      <c r="C206" s="106" t="s">
        <v>75</v>
      </c>
      <c r="D206" s="106" t="s">
        <v>279</v>
      </c>
      <c r="E206" s="91" t="s">
        <v>81</v>
      </c>
      <c r="F206" s="86">
        <v>1</v>
      </c>
      <c r="G206" s="108" t="s">
        <v>830</v>
      </c>
      <c r="H206" s="109" t="s">
        <v>831</v>
      </c>
      <c r="I206" s="109" t="s">
        <v>832</v>
      </c>
      <c r="J206" s="86">
        <v>1</v>
      </c>
      <c r="K206" s="86"/>
      <c r="L206" s="86" t="s">
        <v>269</v>
      </c>
      <c r="M206" s="91" t="s">
        <v>162</v>
      </c>
      <c r="N206" s="110" t="s">
        <v>273</v>
      </c>
      <c r="O206" s="111">
        <v>398.68299999999999</v>
      </c>
      <c r="P206" s="86"/>
      <c r="Q206" s="112">
        <f t="shared" si="113"/>
        <v>398.68299999999999</v>
      </c>
      <c r="R206" s="113">
        <f t="shared" si="114"/>
        <v>470.44593999999995</v>
      </c>
      <c r="S206" s="86" t="s">
        <v>90</v>
      </c>
      <c r="T206" s="110" t="s">
        <v>75</v>
      </c>
      <c r="U206" s="110" t="s">
        <v>92</v>
      </c>
      <c r="V206" s="263">
        <v>43330</v>
      </c>
      <c r="W206" s="263">
        <f t="shared" si="111"/>
        <v>43375</v>
      </c>
      <c r="X206" s="86"/>
      <c r="Y206" s="86"/>
      <c r="Z206" s="86"/>
      <c r="AA206" s="86"/>
      <c r="AB206" s="108" t="s">
        <v>830</v>
      </c>
      <c r="AC206" s="86"/>
      <c r="AD206" s="86">
        <v>796</v>
      </c>
      <c r="AE206" s="86" t="s">
        <v>93</v>
      </c>
      <c r="AF206" s="86">
        <v>2440</v>
      </c>
      <c r="AG206" s="86">
        <v>93000000000</v>
      </c>
      <c r="AH206" s="110" t="s">
        <v>87</v>
      </c>
      <c r="AI206" s="263">
        <f t="shared" si="108"/>
        <v>43395</v>
      </c>
      <c r="AJ206" s="263">
        <f t="shared" si="109"/>
        <v>43395</v>
      </c>
      <c r="AK206" s="263">
        <f t="shared" si="112"/>
        <v>43425</v>
      </c>
      <c r="AL206" s="114" t="s">
        <v>173</v>
      </c>
      <c r="AM206" s="86"/>
      <c r="AN206" s="114" t="s">
        <v>173</v>
      </c>
      <c r="AO206" s="86"/>
      <c r="AP206" s="86"/>
      <c r="AQ206" s="86"/>
      <c r="AR206" s="86"/>
      <c r="AS206" s="110" t="s">
        <v>271</v>
      </c>
      <c r="AT206" s="110" t="s">
        <v>271</v>
      </c>
      <c r="AU206" s="110" t="s">
        <v>271</v>
      </c>
      <c r="AV206" s="110" t="s">
        <v>269</v>
      </c>
      <c r="AW206" s="91" t="s">
        <v>823</v>
      </c>
      <c r="AY206" s="257">
        <v>206</v>
      </c>
    </row>
    <row r="207" spans="1:51" s="257" customFormat="1" ht="74.25" customHeight="1">
      <c r="A207" s="247" t="s">
        <v>174</v>
      </c>
      <c r="B207" s="247" t="s">
        <v>833</v>
      </c>
      <c r="C207" s="248" t="s">
        <v>75</v>
      </c>
      <c r="D207" s="247" t="s">
        <v>768</v>
      </c>
      <c r="E207" s="247" t="s">
        <v>81</v>
      </c>
      <c r="F207" s="247">
        <v>1</v>
      </c>
      <c r="G207" s="248" t="s">
        <v>834</v>
      </c>
      <c r="H207" s="250" t="s">
        <v>146</v>
      </c>
      <c r="I207" s="246" t="s">
        <v>146</v>
      </c>
      <c r="J207" s="247">
        <v>1</v>
      </c>
      <c r="K207" s="247"/>
      <c r="L207" s="86" t="s">
        <v>269</v>
      </c>
      <c r="M207" s="91" t="s">
        <v>162</v>
      </c>
      <c r="N207" s="252" t="s">
        <v>273</v>
      </c>
      <c r="O207" s="253">
        <v>230.91499999999999</v>
      </c>
      <c r="P207" s="247"/>
      <c r="Q207" s="256">
        <f>O207</f>
        <v>230.91499999999999</v>
      </c>
      <c r="R207" s="254">
        <f>Q207*1.18</f>
        <v>272.47969999999998</v>
      </c>
      <c r="S207" s="247" t="s">
        <v>90</v>
      </c>
      <c r="T207" s="252" t="s">
        <v>75</v>
      </c>
      <c r="U207" s="252" t="s">
        <v>92</v>
      </c>
      <c r="V207" s="262">
        <v>43332</v>
      </c>
      <c r="W207" s="262">
        <f t="shared" si="111"/>
        <v>43377</v>
      </c>
      <c r="X207" s="247"/>
      <c r="Y207" s="247"/>
      <c r="Z207" s="247"/>
      <c r="AA207" s="247"/>
      <c r="AB207" s="249" t="str">
        <f>G207</f>
        <v>Поставка терминалов защиты, автоматики, управления и сигнализации, секционного выключателя, ввода</v>
      </c>
      <c r="AC207" s="247"/>
      <c r="AD207" s="247">
        <v>796</v>
      </c>
      <c r="AE207" s="247" t="s">
        <v>93</v>
      </c>
      <c r="AF207" s="247">
        <v>3</v>
      </c>
      <c r="AG207" s="247">
        <v>93000000000</v>
      </c>
      <c r="AH207" s="252" t="s">
        <v>87</v>
      </c>
      <c r="AI207" s="262">
        <f t="shared" si="108"/>
        <v>43397</v>
      </c>
      <c r="AJ207" s="262">
        <f t="shared" si="109"/>
        <v>43397</v>
      </c>
      <c r="AK207" s="262">
        <f t="shared" si="112"/>
        <v>43427</v>
      </c>
      <c r="AL207" s="255" t="s">
        <v>173</v>
      </c>
      <c r="AM207" s="247"/>
      <c r="AN207" s="255" t="s">
        <v>173</v>
      </c>
      <c r="AO207" s="247"/>
      <c r="AP207" s="247"/>
      <c r="AQ207" s="247"/>
      <c r="AR207" s="247"/>
      <c r="AS207" s="252" t="s">
        <v>271</v>
      </c>
      <c r="AT207" s="252" t="s">
        <v>271</v>
      </c>
      <c r="AU207" s="252" t="s">
        <v>271</v>
      </c>
      <c r="AV207" s="252" t="s">
        <v>269</v>
      </c>
      <c r="AW207" s="91" t="s">
        <v>823</v>
      </c>
      <c r="AY207" s="257">
        <v>207</v>
      </c>
    </row>
    <row r="208" spans="1:51" s="257" customFormat="1" ht="78">
      <c r="A208" s="86" t="s">
        <v>174</v>
      </c>
      <c r="B208" s="86" t="s">
        <v>835</v>
      </c>
      <c r="C208" s="106" t="s">
        <v>75</v>
      </c>
      <c r="D208" s="247" t="s">
        <v>768</v>
      </c>
      <c r="E208" s="91" t="s">
        <v>81</v>
      </c>
      <c r="F208" s="86">
        <v>1</v>
      </c>
      <c r="G208" s="108" t="s">
        <v>836</v>
      </c>
      <c r="H208" s="109" t="s">
        <v>187</v>
      </c>
      <c r="I208" s="109" t="s">
        <v>178</v>
      </c>
      <c r="J208" s="86">
        <v>1</v>
      </c>
      <c r="K208" s="86"/>
      <c r="L208" s="86" t="s">
        <v>269</v>
      </c>
      <c r="M208" s="91" t="s">
        <v>274</v>
      </c>
      <c r="N208" s="110" t="s">
        <v>273</v>
      </c>
      <c r="O208" s="111">
        <v>1355.8879999999999</v>
      </c>
      <c r="P208" s="86"/>
      <c r="Q208" s="256">
        <f t="shared" ref="Q208:Q209" si="115">O208</f>
        <v>1355.8879999999999</v>
      </c>
      <c r="R208" s="113">
        <f t="shared" ref="R208:R209" si="116">Q208*1.18</f>
        <v>1599.9478399999998</v>
      </c>
      <c r="S208" s="86" t="s">
        <v>90</v>
      </c>
      <c r="T208" s="110" t="s">
        <v>75</v>
      </c>
      <c r="U208" s="110" t="s">
        <v>92</v>
      </c>
      <c r="V208" s="263">
        <v>43327</v>
      </c>
      <c r="W208" s="263">
        <f t="shared" si="111"/>
        <v>43372</v>
      </c>
      <c r="X208" s="86"/>
      <c r="Y208" s="86"/>
      <c r="Z208" s="86"/>
      <c r="AA208" s="86"/>
      <c r="AB208" s="108" t="s">
        <v>836</v>
      </c>
      <c r="AC208" s="86"/>
      <c r="AD208" s="86">
        <v>112</v>
      </c>
      <c r="AE208" s="86" t="s">
        <v>94</v>
      </c>
      <c r="AF208" s="86">
        <v>10222</v>
      </c>
      <c r="AG208" s="86">
        <v>93000000000</v>
      </c>
      <c r="AH208" s="110" t="s">
        <v>87</v>
      </c>
      <c r="AI208" s="263">
        <f t="shared" si="108"/>
        <v>43392</v>
      </c>
      <c r="AJ208" s="263">
        <f t="shared" si="109"/>
        <v>43392</v>
      </c>
      <c r="AK208" s="263">
        <f t="shared" si="112"/>
        <v>43422</v>
      </c>
      <c r="AL208" s="114" t="s">
        <v>173</v>
      </c>
      <c r="AM208" s="86"/>
      <c r="AN208" s="114" t="s">
        <v>173</v>
      </c>
      <c r="AO208" s="86"/>
      <c r="AP208" s="86"/>
      <c r="AQ208" s="86"/>
      <c r="AR208" s="86"/>
      <c r="AS208" s="110" t="s">
        <v>271</v>
      </c>
      <c r="AT208" s="110" t="s">
        <v>271</v>
      </c>
      <c r="AU208" s="110" t="s">
        <v>271</v>
      </c>
      <c r="AV208" s="110" t="s">
        <v>269</v>
      </c>
      <c r="AW208" s="91" t="s">
        <v>823</v>
      </c>
      <c r="AY208" s="257">
        <v>208</v>
      </c>
    </row>
    <row r="209" spans="1:51" s="257" customFormat="1" ht="62.4">
      <c r="A209" s="86" t="s">
        <v>174</v>
      </c>
      <c r="B209" s="86" t="s">
        <v>837</v>
      </c>
      <c r="C209" s="106" t="s">
        <v>75</v>
      </c>
      <c r="D209" s="247" t="s">
        <v>768</v>
      </c>
      <c r="E209" s="91" t="s">
        <v>81</v>
      </c>
      <c r="F209" s="86"/>
      <c r="G209" s="108" t="s">
        <v>838</v>
      </c>
      <c r="H209" s="109" t="s">
        <v>187</v>
      </c>
      <c r="I209" s="109" t="s">
        <v>178</v>
      </c>
      <c r="J209" s="86">
        <v>1</v>
      </c>
      <c r="K209" s="86"/>
      <c r="L209" s="86" t="s">
        <v>269</v>
      </c>
      <c r="M209" s="91" t="s">
        <v>274</v>
      </c>
      <c r="N209" s="110" t="s">
        <v>273</v>
      </c>
      <c r="O209" s="111">
        <v>254.22399999999999</v>
      </c>
      <c r="P209" s="86"/>
      <c r="Q209" s="256">
        <f t="shared" si="115"/>
        <v>254.22399999999999</v>
      </c>
      <c r="R209" s="113">
        <f t="shared" si="116"/>
        <v>299.98431999999997</v>
      </c>
      <c r="S209" s="86" t="s">
        <v>90</v>
      </c>
      <c r="T209" s="110" t="s">
        <v>75</v>
      </c>
      <c r="U209" s="110" t="s">
        <v>92</v>
      </c>
      <c r="V209" s="263">
        <v>43327</v>
      </c>
      <c r="W209" s="263">
        <f t="shared" si="111"/>
        <v>43372</v>
      </c>
      <c r="X209" s="86"/>
      <c r="Y209" s="86"/>
      <c r="Z209" s="86"/>
      <c r="AA209" s="86"/>
      <c r="AB209" s="108" t="s">
        <v>838</v>
      </c>
      <c r="AC209" s="86"/>
      <c r="AD209" s="86">
        <v>112</v>
      </c>
      <c r="AE209" s="86" t="s">
        <v>94</v>
      </c>
      <c r="AF209" s="86">
        <v>4859</v>
      </c>
      <c r="AG209" s="86">
        <v>93000000000</v>
      </c>
      <c r="AH209" s="110" t="s">
        <v>87</v>
      </c>
      <c r="AI209" s="263">
        <f t="shared" si="108"/>
        <v>43392</v>
      </c>
      <c r="AJ209" s="263">
        <f t="shared" si="109"/>
        <v>43392</v>
      </c>
      <c r="AK209" s="263">
        <f t="shared" si="112"/>
        <v>43422</v>
      </c>
      <c r="AL209" s="114" t="s">
        <v>173</v>
      </c>
      <c r="AM209" s="86"/>
      <c r="AN209" s="114" t="s">
        <v>173</v>
      </c>
      <c r="AO209" s="86"/>
      <c r="AP209" s="86"/>
      <c r="AQ209" s="86"/>
      <c r="AR209" s="86"/>
      <c r="AS209" s="110" t="s">
        <v>271</v>
      </c>
      <c r="AT209" s="110" t="s">
        <v>271</v>
      </c>
      <c r="AU209" s="110" t="s">
        <v>271</v>
      </c>
      <c r="AV209" s="110" t="s">
        <v>269</v>
      </c>
      <c r="AW209" s="91" t="s">
        <v>823</v>
      </c>
      <c r="AY209" s="257">
        <v>209</v>
      </c>
    </row>
    <row r="210" spans="1:51" s="237" customFormat="1" ht="110.4">
      <c r="A210" s="198">
        <v>7.1</v>
      </c>
      <c r="B210" s="198" t="s">
        <v>840</v>
      </c>
      <c r="C210" s="198"/>
      <c r="D210" s="198" t="s">
        <v>758</v>
      </c>
      <c r="E210" s="198" t="s">
        <v>759</v>
      </c>
      <c r="F210" s="198">
        <v>1</v>
      </c>
      <c r="G210" s="2" t="s">
        <v>760</v>
      </c>
      <c r="H210" s="198" t="s">
        <v>365</v>
      </c>
      <c r="I210" s="198" t="s">
        <v>761</v>
      </c>
      <c r="J210" s="198">
        <v>1</v>
      </c>
      <c r="K210" s="198"/>
      <c r="L210" s="86" t="s">
        <v>269</v>
      </c>
      <c r="M210" s="198" t="s">
        <v>162</v>
      </c>
      <c r="N210" s="198" t="s">
        <v>273</v>
      </c>
      <c r="O210" s="309">
        <v>640.822</v>
      </c>
      <c r="P210" s="309"/>
      <c r="Q210" s="309">
        <v>640.822</v>
      </c>
      <c r="R210" s="309">
        <v>756.16995999999995</v>
      </c>
      <c r="S210" s="198" t="s">
        <v>104</v>
      </c>
      <c r="T210" s="198" t="s">
        <v>75</v>
      </c>
      <c r="U210" s="198" t="s">
        <v>92</v>
      </c>
      <c r="V210" s="307">
        <v>43340</v>
      </c>
      <c r="W210" s="307">
        <v>43371</v>
      </c>
      <c r="X210" s="198"/>
      <c r="Y210" s="198"/>
      <c r="Z210" s="198"/>
      <c r="AA210" s="198"/>
      <c r="AB210" s="2" t="s">
        <v>763</v>
      </c>
      <c r="AC210" s="198"/>
      <c r="AD210" s="198">
        <v>876</v>
      </c>
      <c r="AE210" s="198" t="s">
        <v>764</v>
      </c>
      <c r="AF210" s="198">
        <v>205.65</v>
      </c>
      <c r="AG210" s="198">
        <v>93000000000</v>
      </c>
      <c r="AH210" s="2" t="s">
        <v>87</v>
      </c>
      <c r="AI210" s="307">
        <v>43391</v>
      </c>
      <c r="AJ210" s="307">
        <v>43391</v>
      </c>
      <c r="AK210" s="307">
        <v>43465</v>
      </c>
      <c r="AL210" s="307" t="s">
        <v>173</v>
      </c>
      <c r="AM210" s="307"/>
      <c r="AN210" s="307"/>
      <c r="AO210" s="198"/>
      <c r="AP210" s="198"/>
      <c r="AQ210" s="198"/>
      <c r="AR210" s="198"/>
      <c r="AS210" s="198" t="s">
        <v>271</v>
      </c>
      <c r="AT210" s="198" t="s">
        <v>271</v>
      </c>
      <c r="AU210" s="198" t="s">
        <v>271</v>
      </c>
      <c r="AV210" s="110" t="s">
        <v>269</v>
      </c>
      <c r="AW210" s="91" t="s">
        <v>841</v>
      </c>
      <c r="AX210" s="308"/>
      <c r="AY210" s="93">
        <v>210</v>
      </c>
    </row>
    <row r="211" spans="1:51" s="313" customFormat="1" ht="27.6">
      <c r="A211" s="2" t="s">
        <v>340</v>
      </c>
      <c r="B211" s="2" t="s">
        <v>842</v>
      </c>
      <c r="C211" s="2"/>
      <c r="D211" s="2" t="s">
        <v>843</v>
      </c>
      <c r="E211" s="2" t="s">
        <v>759</v>
      </c>
      <c r="F211" s="2">
        <v>1</v>
      </c>
      <c r="G211" s="2" t="s">
        <v>844</v>
      </c>
      <c r="H211" s="2" t="s">
        <v>845</v>
      </c>
      <c r="I211" s="2" t="s">
        <v>846</v>
      </c>
      <c r="J211" s="2">
        <v>1</v>
      </c>
      <c r="K211" s="2"/>
      <c r="L211" s="91" t="s">
        <v>269</v>
      </c>
      <c r="M211" s="2" t="s">
        <v>162</v>
      </c>
      <c r="N211" s="2" t="s">
        <v>583</v>
      </c>
      <c r="O211" s="310">
        <v>230</v>
      </c>
      <c r="P211" s="310"/>
      <c r="Q211" s="310">
        <v>230</v>
      </c>
      <c r="R211" s="310">
        <v>271</v>
      </c>
      <c r="S211" s="2" t="s">
        <v>104</v>
      </c>
      <c r="T211" s="2" t="s">
        <v>847</v>
      </c>
      <c r="U211" s="2" t="s">
        <v>613</v>
      </c>
      <c r="V211" s="311">
        <v>43332</v>
      </c>
      <c r="W211" s="311">
        <v>43377</v>
      </c>
      <c r="X211" s="2"/>
      <c r="Y211" s="2"/>
      <c r="Z211" s="2"/>
      <c r="AA211" s="2"/>
      <c r="AB211" s="2" t="s">
        <v>844</v>
      </c>
      <c r="AC211" s="2"/>
      <c r="AD211" s="2">
        <v>876</v>
      </c>
      <c r="AE211" s="2" t="s">
        <v>614</v>
      </c>
      <c r="AF211" s="2">
        <v>1</v>
      </c>
      <c r="AG211" s="2">
        <v>9300000000</v>
      </c>
      <c r="AH211" s="2" t="s">
        <v>87</v>
      </c>
      <c r="AI211" s="311">
        <v>43397</v>
      </c>
      <c r="AJ211" s="311">
        <v>43397</v>
      </c>
      <c r="AK211" s="311">
        <v>43480</v>
      </c>
      <c r="AL211" s="314">
        <v>2019</v>
      </c>
      <c r="AM211" s="2"/>
      <c r="AN211" s="2"/>
      <c r="AO211" s="2"/>
      <c r="AP211" s="2"/>
      <c r="AQ211" s="2"/>
      <c r="AR211" s="2"/>
      <c r="AS211" s="2"/>
      <c r="AT211" s="2"/>
      <c r="AU211" s="2"/>
      <c r="AV211" s="110" t="s">
        <v>269</v>
      </c>
      <c r="AW211" s="312" t="s">
        <v>841</v>
      </c>
      <c r="AX211" s="312"/>
      <c r="AY211" s="132">
        <v>211</v>
      </c>
    </row>
    <row r="212" spans="1:51" s="237" customFormat="1" ht="69">
      <c r="A212" s="198">
        <v>1.1000000000000001</v>
      </c>
      <c r="B212" s="198" t="s">
        <v>848</v>
      </c>
      <c r="C212" s="198"/>
      <c r="D212" s="198" t="s">
        <v>76</v>
      </c>
      <c r="E212" s="198" t="s">
        <v>630</v>
      </c>
      <c r="F212" s="198">
        <v>1</v>
      </c>
      <c r="G212" s="2" t="s">
        <v>849</v>
      </c>
      <c r="H212" s="198" t="s">
        <v>850</v>
      </c>
      <c r="I212" s="198" t="s">
        <v>851</v>
      </c>
      <c r="J212" s="198">
        <v>1</v>
      </c>
      <c r="K212" s="198"/>
      <c r="L212" s="198"/>
      <c r="M212" s="198" t="s">
        <v>582</v>
      </c>
      <c r="N212" s="198" t="s">
        <v>131</v>
      </c>
      <c r="O212" s="198">
        <v>557.14285714285722</v>
      </c>
      <c r="P212" s="198">
        <v>390</v>
      </c>
      <c r="Q212" s="198">
        <v>390</v>
      </c>
      <c r="R212" s="198">
        <v>460.2</v>
      </c>
      <c r="S212" s="198" t="s">
        <v>163</v>
      </c>
      <c r="T212" s="198" t="s">
        <v>75</v>
      </c>
      <c r="U212" s="198" t="s">
        <v>852</v>
      </c>
      <c r="V212" s="198"/>
      <c r="W212" s="198"/>
      <c r="X212" s="2" t="s">
        <v>853</v>
      </c>
      <c r="Y212" s="2" t="s">
        <v>854</v>
      </c>
      <c r="Z212" s="2">
        <v>7713076301</v>
      </c>
      <c r="AA212" s="2">
        <v>71301001</v>
      </c>
      <c r="AB212" s="2" t="s">
        <v>849</v>
      </c>
      <c r="AC212" s="198"/>
      <c r="AD212" s="2">
        <v>876</v>
      </c>
      <c r="AE212" s="2" t="s">
        <v>614</v>
      </c>
      <c r="AF212" s="2">
        <v>1</v>
      </c>
      <c r="AG212" s="2">
        <v>930000000</v>
      </c>
      <c r="AH212" s="2" t="s">
        <v>87</v>
      </c>
      <c r="AI212" s="310">
        <v>43343</v>
      </c>
      <c r="AJ212" s="310">
        <v>43343</v>
      </c>
      <c r="AK212" s="310">
        <v>43433</v>
      </c>
      <c r="AL212" s="314">
        <v>2018</v>
      </c>
      <c r="AM212" s="198"/>
      <c r="AN212" s="198">
        <v>2018</v>
      </c>
      <c r="AO212" s="198" t="s">
        <v>855</v>
      </c>
      <c r="AP212" s="198" t="s">
        <v>856</v>
      </c>
      <c r="AQ212" s="198" t="s">
        <v>271</v>
      </c>
      <c r="AR212" s="198">
        <v>2018</v>
      </c>
      <c r="AS212" s="198" t="s">
        <v>271</v>
      </c>
      <c r="AT212" s="198" t="s">
        <v>271</v>
      </c>
      <c r="AU212" s="198" t="s">
        <v>271</v>
      </c>
      <c r="AV212" s="198" t="s">
        <v>168</v>
      </c>
      <c r="AW212" s="308" t="s">
        <v>841</v>
      </c>
      <c r="AX212" s="308"/>
      <c r="AY212" s="132">
        <v>212</v>
      </c>
    </row>
    <row r="213" spans="1:5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142"/>
      <c r="AX213" s="142"/>
      <c r="AY213" s="132">
        <v>213</v>
      </c>
    </row>
    <row r="214" spans="1:5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142"/>
      <c r="AX214" s="142"/>
      <c r="AY214" s="132">
        <v>214</v>
      </c>
    </row>
    <row r="215" spans="1:5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221"/>
      <c r="AY215" s="132">
        <v>215</v>
      </c>
    </row>
    <row r="216" spans="1:5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142"/>
      <c r="AY216" s="132">
        <v>216</v>
      </c>
    </row>
    <row r="217" spans="1:5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142"/>
      <c r="AY217" s="132">
        <v>217</v>
      </c>
    </row>
    <row r="218" spans="1:5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142"/>
      <c r="AY218" s="132">
        <v>218</v>
      </c>
    </row>
    <row r="219" spans="1:5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142"/>
      <c r="AY219" s="132">
        <v>219</v>
      </c>
    </row>
    <row r="220" spans="1:5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142"/>
    </row>
    <row r="221" spans="1:5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142"/>
    </row>
    <row r="222" spans="1:5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142"/>
    </row>
    <row r="223" spans="1:5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142"/>
    </row>
    <row r="224" spans="1:5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142"/>
    </row>
    <row r="225" spans="1:49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142"/>
    </row>
    <row r="226" spans="1:49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142"/>
    </row>
    <row r="227" spans="1:49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142"/>
    </row>
    <row r="228" spans="1:49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142"/>
    </row>
    <row r="229" spans="1:49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142"/>
    </row>
    <row r="230" spans="1:49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142"/>
    </row>
    <row r="231" spans="1:49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142"/>
    </row>
    <row r="232" spans="1:49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142"/>
    </row>
    <row r="233" spans="1:49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142"/>
    </row>
    <row r="234" spans="1:49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142"/>
    </row>
    <row r="235" spans="1:49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142"/>
    </row>
    <row r="236" spans="1:49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142"/>
    </row>
    <row r="237" spans="1:49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142"/>
    </row>
    <row r="238" spans="1:49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142"/>
    </row>
    <row r="239" spans="1:49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142"/>
    </row>
    <row r="240" spans="1:49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142"/>
    </row>
    <row r="241" spans="1:49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142"/>
    </row>
    <row r="242" spans="1:49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142"/>
    </row>
    <row r="243" spans="1:49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142"/>
    </row>
    <row r="244" spans="1:49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142"/>
    </row>
    <row r="245" spans="1:49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142"/>
    </row>
    <row r="246" spans="1:49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142"/>
    </row>
    <row r="247" spans="1:49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142"/>
    </row>
    <row r="248" spans="1:49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142"/>
    </row>
    <row r="249" spans="1:49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142"/>
    </row>
    <row r="250" spans="1:49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142"/>
    </row>
    <row r="251" spans="1:49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142"/>
    </row>
    <row r="252" spans="1:49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142"/>
    </row>
    <row r="253" spans="1:49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142"/>
    </row>
    <row r="254" spans="1:49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142"/>
    </row>
    <row r="255" spans="1:49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142"/>
    </row>
    <row r="256" spans="1:49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142"/>
    </row>
    <row r="257" spans="1:49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142"/>
    </row>
    <row r="258" spans="1:49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142"/>
    </row>
    <row r="259" spans="1:49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142"/>
    </row>
    <row r="260" spans="1:49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142"/>
    </row>
    <row r="261" spans="1:49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142"/>
    </row>
    <row r="262" spans="1:49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142"/>
    </row>
    <row r="263" spans="1:49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142"/>
    </row>
    <row r="264" spans="1:49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142"/>
    </row>
    <row r="265" spans="1:49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142"/>
    </row>
    <row r="266" spans="1:49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142"/>
    </row>
    <row r="267" spans="1:49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142"/>
    </row>
    <row r="268" spans="1:49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142"/>
    </row>
    <row r="269" spans="1:49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142"/>
    </row>
    <row r="270" spans="1:49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142"/>
    </row>
    <row r="271" spans="1:49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142"/>
    </row>
    <row r="272" spans="1:49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142"/>
    </row>
    <row r="273" spans="1:49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142"/>
    </row>
    <row r="274" spans="1:49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142"/>
    </row>
    <row r="275" spans="1:49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142"/>
    </row>
    <row r="276" spans="1:49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142"/>
    </row>
    <row r="277" spans="1:49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142"/>
    </row>
    <row r="278" spans="1:49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142"/>
    </row>
    <row r="279" spans="1:49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142"/>
    </row>
    <row r="280" spans="1:49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142"/>
    </row>
    <row r="281" spans="1:49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142"/>
    </row>
    <row r="282" spans="1:49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142"/>
    </row>
    <row r="283" spans="1:49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142"/>
    </row>
    <row r="284" spans="1:49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142"/>
    </row>
    <row r="285" spans="1:49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142"/>
    </row>
    <row r="286" spans="1:49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142"/>
    </row>
    <row r="287" spans="1:49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142"/>
    </row>
    <row r="288" spans="1:49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142"/>
    </row>
    <row r="289" spans="1:49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142"/>
    </row>
    <row r="290" spans="1:49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142"/>
    </row>
    <row r="291" spans="1:49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142"/>
    </row>
    <row r="292" spans="1:49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142"/>
    </row>
    <row r="293" spans="1:49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142"/>
    </row>
    <row r="294" spans="1:49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142"/>
    </row>
    <row r="295" spans="1:49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142"/>
    </row>
    <row r="296" spans="1:49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142"/>
    </row>
    <row r="297" spans="1:49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142"/>
    </row>
    <row r="298" spans="1:49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142"/>
    </row>
    <row r="299" spans="1:49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142"/>
    </row>
    <row r="300" spans="1:49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142"/>
    </row>
    <row r="301" spans="1:49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142"/>
    </row>
    <row r="302" spans="1:49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142"/>
    </row>
    <row r="303" spans="1:49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142"/>
    </row>
    <row r="304" spans="1:49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142"/>
    </row>
    <row r="305" spans="1:49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142"/>
    </row>
    <row r="306" spans="1:49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142"/>
    </row>
    <row r="307" spans="1:49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142"/>
    </row>
    <row r="308" spans="1:49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142"/>
    </row>
    <row r="309" spans="1:49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142"/>
    </row>
    <row r="310" spans="1:49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142"/>
    </row>
    <row r="311" spans="1:49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142"/>
    </row>
    <row r="312" spans="1:49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142"/>
    </row>
    <row r="313" spans="1:49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142"/>
    </row>
    <row r="314" spans="1:49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142"/>
    </row>
    <row r="315" spans="1:49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142"/>
    </row>
    <row r="316" spans="1:49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142"/>
    </row>
    <row r="317" spans="1:49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142"/>
    </row>
    <row r="318" spans="1:49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142"/>
    </row>
    <row r="319" spans="1:49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142"/>
    </row>
    <row r="320" spans="1:49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142"/>
    </row>
    <row r="321" spans="1:49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142"/>
    </row>
    <row r="322" spans="1:49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142"/>
    </row>
    <row r="323" spans="1:49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142"/>
    </row>
    <row r="324" spans="1:49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142"/>
    </row>
    <row r="325" spans="1:49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142"/>
    </row>
    <row r="326" spans="1:49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142"/>
    </row>
    <row r="327" spans="1:49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142"/>
    </row>
    <row r="328" spans="1:49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142"/>
    </row>
    <row r="329" spans="1:49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142"/>
    </row>
    <row r="330" spans="1:49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142"/>
    </row>
    <row r="331" spans="1:49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142"/>
    </row>
    <row r="332" spans="1:49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142"/>
    </row>
    <row r="333" spans="1:49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142"/>
    </row>
    <row r="334" spans="1:49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142"/>
    </row>
    <row r="335" spans="1:49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142"/>
    </row>
    <row r="336" spans="1:49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142"/>
    </row>
    <row r="337" spans="1:49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142"/>
    </row>
    <row r="338" spans="1:49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142"/>
    </row>
    <row r="339" spans="1:49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142"/>
    </row>
    <row r="340" spans="1:49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142"/>
    </row>
    <row r="341" spans="1:49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142"/>
    </row>
    <row r="342" spans="1:49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142"/>
    </row>
    <row r="343" spans="1:49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142"/>
    </row>
    <row r="344" spans="1:49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142"/>
    </row>
    <row r="345" spans="1:49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142"/>
    </row>
    <row r="346" spans="1:49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142"/>
    </row>
    <row r="347" spans="1:49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142"/>
    </row>
    <row r="348" spans="1:49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142"/>
    </row>
    <row r="349" spans="1:49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142"/>
    </row>
    <row r="350" spans="1:49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142"/>
    </row>
    <row r="351" spans="1:49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142"/>
    </row>
    <row r="352" spans="1:49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142"/>
    </row>
    <row r="353" spans="1:49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142"/>
    </row>
    <row r="354" spans="1:49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142"/>
    </row>
    <row r="355" spans="1:49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142"/>
    </row>
    <row r="356" spans="1:49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142"/>
    </row>
    <row r="357" spans="1:49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142"/>
    </row>
    <row r="358" spans="1:49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142"/>
    </row>
    <row r="359" spans="1:49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142"/>
    </row>
    <row r="360" spans="1:49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142"/>
    </row>
    <row r="361" spans="1:49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142"/>
    </row>
    <row r="362" spans="1:49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142"/>
    </row>
    <row r="363" spans="1:49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142"/>
    </row>
    <row r="364" spans="1:49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142"/>
    </row>
    <row r="365" spans="1:49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142"/>
    </row>
    <row r="366" spans="1:49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142"/>
    </row>
    <row r="367" spans="1:49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142"/>
    </row>
    <row r="368" spans="1:49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142"/>
    </row>
    <row r="369" spans="1:49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142"/>
    </row>
    <row r="370" spans="1:49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142"/>
    </row>
    <row r="371" spans="1:49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142"/>
    </row>
    <row r="372" spans="1:49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142"/>
    </row>
    <row r="373" spans="1:49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142"/>
    </row>
    <row r="374" spans="1:49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142"/>
    </row>
    <row r="375" spans="1:49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142"/>
    </row>
    <row r="376" spans="1:49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142"/>
    </row>
    <row r="377" spans="1:49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142"/>
    </row>
    <row r="378" spans="1:49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142"/>
    </row>
    <row r="379" spans="1:49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142"/>
    </row>
    <row r="380" spans="1:49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142"/>
    </row>
    <row r="381" spans="1:49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142"/>
    </row>
    <row r="382" spans="1:49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142"/>
    </row>
    <row r="383" spans="1:49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142"/>
    </row>
    <row r="384" spans="1:49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142"/>
    </row>
    <row r="385" spans="1:49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142"/>
    </row>
    <row r="386" spans="1:49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142"/>
    </row>
    <row r="387" spans="1:49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142"/>
    </row>
    <row r="388" spans="1:49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142"/>
    </row>
    <row r="389" spans="1:49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142"/>
    </row>
    <row r="390" spans="1:49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142"/>
    </row>
    <row r="391" spans="1:49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142"/>
    </row>
    <row r="392" spans="1:49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142"/>
    </row>
    <row r="393" spans="1:49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142"/>
    </row>
    <row r="394" spans="1:49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142"/>
    </row>
    <row r="395" spans="1:49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142"/>
    </row>
    <row r="396" spans="1:49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142"/>
    </row>
    <row r="397" spans="1:49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142"/>
    </row>
    <row r="398" spans="1:49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142"/>
    </row>
    <row r="399" spans="1:49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142"/>
    </row>
    <row r="400" spans="1:49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142"/>
    </row>
    <row r="401" spans="1:49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142"/>
    </row>
    <row r="402" spans="1:49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142"/>
    </row>
    <row r="403" spans="1:49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142"/>
    </row>
    <row r="404" spans="1:49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142"/>
    </row>
    <row r="405" spans="1:49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142"/>
    </row>
    <row r="406" spans="1:49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142"/>
    </row>
    <row r="407" spans="1:49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142"/>
    </row>
    <row r="408" spans="1:49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142"/>
    </row>
    <row r="409" spans="1:49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142"/>
    </row>
    <row r="410" spans="1:49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142"/>
    </row>
    <row r="411" spans="1:49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142"/>
    </row>
    <row r="412" spans="1:49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142"/>
    </row>
    <row r="413" spans="1:49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142"/>
    </row>
    <row r="414" spans="1:49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142"/>
    </row>
    <row r="415" spans="1:49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142"/>
    </row>
    <row r="416" spans="1:49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142"/>
    </row>
    <row r="417" spans="1:49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142"/>
    </row>
    <row r="418" spans="1:49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142"/>
    </row>
    <row r="419" spans="1:49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142"/>
    </row>
    <row r="420" spans="1:49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142"/>
    </row>
    <row r="421" spans="1:49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142"/>
    </row>
    <row r="422" spans="1:49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142"/>
    </row>
    <row r="423" spans="1:49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142"/>
    </row>
    <row r="424" spans="1:49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142"/>
    </row>
    <row r="425" spans="1:49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142"/>
    </row>
    <row r="426" spans="1:49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142"/>
    </row>
    <row r="427" spans="1:49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142"/>
    </row>
    <row r="428" spans="1:49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142"/>
    </row>
    <row r="429" spans="1:49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142"/>
    </row>
    <row r="430" spans="1:49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142"/>
    </row>
    <row r="431" spans="1:49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142"/>
    </row>
    <row r="432" spans="1:49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142"/>
    </row>
    <row r="433" spans="1:49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142"/>
    </row>
    <row r="434" spans="1:49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142"/>
    </row>
    <row r="435" spans="1:49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142"/>
    </row>
    <row r="436" spans="1:49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142"/>
    </row>
    <row r="437" spans="1:49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142"/>
    </row>
    <row r="438" spans="1:49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142"/>
    </row>
    <row r="439" spans="1:49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142"/>
    </row>
    <row r="440" spans="1:49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142"/>
    </row>
    <row r="441" spans="1:49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142"/>
    </row>
    <row r="442" spans="1:49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142"/>
    </row>
    <row r="443" spans="1:49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142"/>
    </row>
    <row r="444" spans="1:49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142"/>
    </row>
    <row r="445" spans="1:49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142"/>
    </row>
    <row r="446" spans="1:49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142"/>
    </row>
    <row r="447" spans="1:49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142"/>
    </row>
    <row r="448" spans="1:49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142"/>
    </row>
    <row r="449" spans="1:49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142"/>
    </row>
    <row r="450" spans="1:49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142"/>
    </row>
    <row r="451" spans="1:49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142"/>
    </row>
    <row r="452" spans="1:49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142"/>
    </row>
    <row r="453" spans="1:49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142"/>
    </row>
    <row r="454" spans="1:49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142"/>
    </row>
    <row r="455" spans="1:49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142"/>
    </row>
    <row r="456" spans="1:49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142"/>
    </row>
    <row r="457" spans="1:49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142"/>
    </row>
    <row r="458" spans="1:49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142"/>
    </row>
    <row r="459" spans="1:49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142"/>
    </row>
    <row r="460" spans="1:49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142"/>
    </row>
    <row r="461" spans="1:49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142"/>
    </row>
    <row r="462" spans="1:49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142"/>
    </row>
    <row r="463" spans="1:49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142"/>
    </row>
    <row r="464" spans="1:49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142"/>
    </row>
    <row r="465" spans="1:49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142"/>
    </row>
    <row r="466" spans="1:49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142"/>
    </row>
    <row r="467" spans="1:49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142"/>
    </row>
    <row r="468" spans="1:49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142"/>
    </row>
    <row r="469" spans="1:49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142"/>
    </row>
    <row r="470" spans="1:49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142"/>
    </row>
    <row r="471" spans="1:49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142"/>
    </row>
    <row r="472" spans="1:49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142"/>
    </row>
    <row r="473" spans="1:49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142"/>
    </row>
    <row r="474" spans="1:49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142"/>
    </row>
    <row r="475" spans="1:49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142"/>
    </row>
    <row r="476" spans="1:49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142"/>
    </row>
    <row r="477" spans="1:49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142"/>
    </row>
    <row r="478" spans="1:49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142"/>
    </row>
    <row r="479" spans="1:49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142"/>
    </row>
    <row r="480" spans="1:49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142"/>
    </row>
    <row r="481" spans="1:49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142"/>
    </row>
    <row r="482" spans="1:49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142"/>
    </row>
    <row r="483" spans="1:49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142"/>
    </row>
    <row r="484" spans="1:49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142"/>
    </row>
    <row r="485" spans="1:49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142"/>
    </row>
    <row r="486" spans="1:49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142"/>
    </row>
    <row r="487" spans="1:49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142"/>
    </row>
    <row r="488" spans="1:49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142"/>
    </row>
    <row r="489" spans="1:49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142"/>
    </row>
    <row r="490" spans="1:49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142"/>
    </row>
    <row r="491" spans="1:49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142"/>
    </row>
    <row r="492" spans="1:49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142"/>
    </row>
    <row r="493" spans="1:49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142"/>
    </row>
    <row r="494" spans="1:49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142"/>
    </row>
    <row r="495" spans="1:49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142"/>
    </row>
    <row r="496" spans="1:49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142"/>
    </row>
    <row r="497" spans="1:49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142"/>
    </row>
    <row r="498" spans="1:49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142"/>
    </row>
    <row r="499" spans="1:49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142"/>
    </row>
    <row r="500" spans="1:49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142"/>
    </row>
    <row r="501" spans="1:49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142"/>
    </row>
    <row r="502" spans="1:49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142"/>
    </row>
    <row r="503" spans="1:49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142"/>
    </row>
    <row r="504" spans="1:49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142"/>
    </row>
    <row r="505" spans="1:49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142"/>
    </row>
    <row r="506" spans="1:49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142"/>
    </row>
    <row r="507" spans="1:49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142"/>
    </row>
    <row r="508" spans="1:49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142"/>
    </row>
    <row r="509" spans="1:49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142"/>
    </row>
    <row r="510" spans="1:49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142"/>
    </row>
    <row r="511" spans="1:49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142"/>
    </row>
    <row r="512" spans="1:49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142"/>
    </row>
    <row r="513" spans="1:49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142"/>
    </row>
    <row r="514" spans="1:49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142"/>
    </row>
    <row r="515" spans="1:49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142"/>
    </row>
    <row r="516" spans="1:49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142"/>
    </row>
    <row r="517" spans="1:49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142"/>
    </row>
    <row r="518" spans="1:49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142"/>
    </row>
    <row r="519" spans="1:49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142"/>
    </row>
    <row r="520" spans="1:49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142"/>
    </row>
    <row r="521" spans="1:49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142"/>
    </row>
    <row r="522" spans="1:49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142"/>
    </row>
    <row r="523" spans="1:49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142"/>
    </row>
    <row r="524" spans="1:49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142"/>
    </row>
    <row r="525" spans="1:49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142"/>
    </row>
    <row r="526" spans="1:49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142"/>
    </row>
    <row r="527" spans="1:49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142"/>
    </row>
    <row r="528" spans="1:49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142"/>
    </row>
    <row r="529" spans="1:49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142"/>
    </row>
    <row r="530" spans="1:49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142"/>
    </row>
    <row r="531" spans="1:49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142"/>
    </row>
    <row r="532" spans="1:49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142"/>
    </row>
    <row r="533" spans="1:49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142"/>
    </row>
    <row r="534" spans="1:49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142"/>
    </row>
    <row r="535" spans="1:49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142"/>
    </row>
    <row r="536" spans="1:49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142"/>
    </row>
    <row r="537" spans="1:49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142"/>
    </row>
    <row r="538" spans="1:49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142"/>
    </row>
    <row r="539" spans="1:49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142"/>
    </row>
    <row r="540" spans="1:49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142"/>
    </row>
    <row r="541" spans="1:49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142"/>
    </row>
    <row r="542" spans="1:49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142"/>
    </row>
    <row r="543" spans="1:49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142"/>
    </row>
    <row r="544" spans="1:49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142"/>
    </row>
    <row r="545" spans="1:49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142"/>
    </row>
    <row r="546" spans="1:49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142"/>
    </row>
    <row r="547" spans="1:49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142"/>
    </row>
    <row r="548" spans="1:49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142"/>
    </row>
    <row r="549" spans="1:49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142"/>
    </row>
    <row r="550" spans="1:49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142"/>
    </row>
    <row r="551" spans="1:49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142"/>
    </row>
    <row r="552" spans="1:49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142"/>
    </row>
    <row r="553" spans="1:49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142"/>
    </row>
    <row r="554" spans="1:49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142"/>
    </row>
    <row r="555" spans="1:49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142"/>
    </row>
    <row r="556" spans="1:49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142"/>
    </row>
    <row r="557" spans="1:49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142"/>
    </row>
    <row r="558" spans="1:49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142"/>
    </row>
    <row r="559" spans="1:49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142"/>
    </row>
    <row r="560" spans="1:49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142"/>
    </row>
    <row r="561" spans="1:49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142"/>
    </row>
    <row r="562" spans="1:49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142"/>
    </row>
    <row r="563" spans="1:49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142"/>
    </row>
    <row r="564" spans="1:49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142"/>
    </row>
    <row r="565" spans="1:49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142"/>
    </row>
    <row r="566" spans="1:49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142"/>
    </row>
    <row r="567" spans="1:49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142"/>
    </row>
    <row r="568" spans="1:49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142"/>
    </row>
    <row r="569" spans="1:49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142"/>
    </row>
    <row r="570" spans="1:49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142"/>
    </row>
    <row r="571" spans="1:49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142"/>
    </row>
    <row r="572" spans="1:49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142"/>
    </row>
    <row r="573" spans="1:49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142"/>
    </row>
    <row r="574" spans="1:49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142"/>
    </row>
    <row r="575" spans="1:49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142"/>
    </row>
    <row r="576" spans="1:49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142"/>
    </row>
    <row r="577" spans="1:49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142"/>
    </row>
    <row r="578" spans="1:49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142"/>
    </row>
    <row r="579" spans="1:49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142"/>
    </row>
    <row r="580" spans="1:49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142"/>
    </row>
    <row r="581" spans="1:49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142"/>
    </row>
    <row r="582" spans="1:49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142"/>
    </row>
    <row r="583" spans="1:49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142"/>
    </row>
    <row r="584" spans="1:49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142"/>
    </row>
    <row r="585" spans="1:49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142"/>
    </row>
    <row r="586" spans="1:49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142"/>
    </row>
    <row r="587" spans="1:49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142"/>
    </row>
    <row r="588" spans="1:49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142"/>
    </row>
    <row r="589" spans="1:49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142"/>
    </row>
    <row r="590" spans="1:49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142"/>
    </row>
    <row r="591" spans="1:49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142"/>
    </row>
    <row r="592" spans="1:49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142"/>
    </row>
    <row r="593" spans="1:49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142"/>
    </row>
    <row r="594" spans="1:49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142"/>
    </row>
    <row r="595" spans="1:49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142"/>
    </row>
    <row r="596" spans="1:49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142"/>
    </row>
    <row r="597" spans="1:49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142"/>
    </row>
    <row r="598" spans="1:49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142"/>
    </row>
    <row r="599" spans="1:49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142"/>
    </row>
    <row r="600" spans="1:49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142"/>
    </row>
    <row r="601" spans="1:49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142"/>
    </row>
    <row r="602" spans="1:49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142"/>
    </row>
    <row r="603" spans="1:49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142"/>
    </row>
    <row r="604" spans="1:49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142"/>
    </row>
    <row r="605" spans="1:49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142"/>
    </row>
    <row r="606" spans="1:49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142"/>
    </row>
    <row r="607" spans="1:49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142"/>
    </row>
    <row r="608" spans="1:49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142"/>
    </row>
    <row r="609" spans="1:49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142"/>
    </row>
    <row r="610" spans="1:49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142"/>
    </row>
    <row r="611" spans="1:49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142"/>
    </row>
    <row r="612" spans="1:49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142"/>
    </row>
    <row r="613" spans="1:49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142"/>
    </row>
    <row r="614" spans="1:49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142"/>
    </row>
    <row r="615" spans="1:49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142"/>
    </row>
    <row r="616" spans="1:49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142"/>
    </row>
    <row r="617" spans="1:49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142"/>
    </row>
    <row r="618" spans="1:49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142"/>
    </row>
    <row r="619" spans="1:49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142"/>
    </row>
    <row r="620" spans="1:49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142"/>
    </row>
    <row r="621" spans="1:49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142"/>
    </row>
    <row r="622" spans="1:49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142"/>
    </row>
    <row r="623" spans="1:49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142"/>
    </row>
    <row r="624" spans="1:49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142"/>
    </row>
    <row r="625" spans="1:49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142"/>
    </row>
    <row r="626" spans="1:49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142"/>
    </row>
    <row r="627" spans="1:49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142"/>
    </row>
    <row r="628" spans="1:49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142"/>
    </row>
    <row r="629" spans="1:49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142"/>
    </row>
    <row r="630" spans="1:49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142"/>
    </row>
    <row r="631" spans="1:49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142"/>
    </row>
    <row r="632" spans="1:49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142"/>
    </row>
    <row r="633" spans="1:49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142"/>
    </row>
    <row r="634" spans="1:49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142"/>
    </row>
    <row r="635" spans="1:49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142"/>
    </row>
    <row r="636" spans="1:49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142"/>
    </row>
    <row r="637" spans="1:49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142"/>
    </row>
    <row r="638" spans="1:49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142"/>
    </row>
    <row r="639" spans="1:49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142"/>
    </row>
    <row r="640" spans="1:49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142"/>
    </row>
    <row r="641" spans="1:49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142"/>
    </row>
    <row r="642" spans="1:49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142"/>
    </row>
    <row r="643" spans="1:49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142"/>
    </row>
    <row r="644" spans="1:49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142"/>
    </row>
    <row r="645" spans="1:49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142"/>
    </row>
    <row r="646" spans="1:49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142"/>
    </row>
    <row r="647" spans="1:49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142"/>
    </row>
    <row r="648" spans="1:49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142"/>
    </row>
    <row r="649" spans="1:49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142"/>
    </row>
    <row r="650" spans="1:49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142"/>
    </row>
    <row r="651" spans="1:49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142"/>
    </row>
    <row r="652" spans="1:49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142"/>
    </row>
    <row r="653" spans="1:49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142"/>
    </row>
    <row r="654" spans="1:49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142"/>
    </row>
    <row r="655" spans="1:49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142"/>
    </row>
    <row r="656" spans="1:49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142"/>
    </row>
    <row r="657" spans="1:49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142"/>
    </row>
    <row r="658" spans="1:49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142"/>
    </row>
    <row r="659" spans="1:49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142"/>
    </row>
    <row r="660" spans="1:49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142"/>
    </row>
    <row r="661" spans="1:49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142"/>
    </row>
    <row r="662" spans="1:49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142"/>
    </row>
    <row r="663" spans="1:49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142"/>
    </row>
    <row r="664" spans="1:49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142"/>
    </row>
    <row r="665" spans="1:49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142"/>
    </row>
    <row r="666" spans="1:49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142"/>
    </row>
    <row r="667" spans="1:49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142"/>
    </row>
    <row r="668" spans="1:49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142"/>
    </row>
    <row r="669" spans="1:49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142"/>
    </row>
    <row r="670" spans="1:49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142"/>
    </row>
    <row r="671" spans="1:49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142"/>
    </row>
    <row r="672" spans="1:49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142"/>
    </row>
    <row r="673" spans="1:49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142"/>
    </row>
    <row r="674" spans="1:49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142"/>
    </row>
    <row r="675" spans="1:49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142"/>
    </row>
    <row r="676" spans="1:49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142"/>
    </row>
    <row r="677" spans="1:49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142"/>
    </row>
    <row r="678" spans="1:49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142"/>
    </row>
    <row r="679" spans="1:49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142"/>
    </row>
    <row r="680" spans="1:49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142"/>
    </row>
    <row r="681" spans="1:49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142"/>
    </row>
    <row r="682" spans="1:49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142"/>
    </row>
    <row r="683" spans="1:49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142"/>
    </row>
    <row r="684" spans="1:49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142"/>
    </row>
    <row r="685" spans="1:49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142"/>
    </row>
    <row r="686" spans="1:49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142"/>
    </row>
    <row r="687" spans="1:49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142"/>
    </row>
    <row r="688" spans="1:49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142"/>
    </row>
    <row r="689" spans="1:49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142"/>
    </row>
    <row r="690" spans="1:49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142"/>
    </row>
    <row r="691" spans="1:49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142"/>
    </row>
    <row r="692" spans="1:49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142"/>
    </row>
    <row r="693" spans="1:49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142"/>
    </row>
    <row r="694" spans="1:49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142"/>
    </row>
    <row r="695" spans="1:49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142"/>
    </row>
    <row r="696" spans="1:49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142"/>
    </row>
    <row r="697" spans="1:49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142"/>
    </row>
    <row r="698" spans="1:49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142"/>
    </row>
    <row r="699" spans="1:49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142"/>
    </row>
    <row r="700" spans="1:49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142"/>
    </row>
    <row r="701" spans="1:49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142"/>
    </row>
    <row r="702" spans="1:49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142"/>
    </row>
    <row r="703" spans="1:49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142"/>
    </row>
    <row r="704" spans="1:49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142"/>
    </row>
    <row r="705" spans="1:49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142"/>
    </row>
    <row r="706" spans="1:49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142"/>
    </row>
    <row r="707" spans="1:49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142"/>
    </row>
    <row r="708" spans="1:49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142"/>
    </row>
    <row r="709" spans="1:49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142"/>
    </row>
    <row r="710" spans="1:49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142"/>
    </row>
    <row r="711" spans="1:49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142"/>
    </row>
    <row r="712" spans="1:49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142"/>
    </row>
    <row r="713" spans="1:49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142"/>
    </row>
    <row r="714" spans="1:49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142"/>
    </row>
    <row r="715" spans="1:49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142"/>
    </row>
    <row r="716" spans="1:49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142"/>
    </row>
    <row r="717" spans="1:49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142"/>
    </row>
    <row r="718" spans="1:49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142"/>
    </row>
    <row r="719" spans="1:49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142"/>
    </row>
    <row r="720" spans="1:49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142"/>
    </row>
    <row r="721" spans="1:49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142"/>
    </row>
    <row r="722" spans="1:49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142"/>
    </row>
    <row r="723" spans="1:49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142"/>
    </row>
    <row r="724" spans="1:49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142"/>
    </row>
    <row r="725" spans="1:49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142"/>
    </row>
    <row r="726" spans="1:49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142"/>
    </row>
    <row r="727" spans="1:49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142"/>
    </row>
    <row r="728" spans="1:49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142"/>
    </row>
    <row r="729" spans="1:49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142"/>
    </row>
    <row r="730" spans="1:49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142"/>
    </row>
    <row r="731" spans="1:49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142"/>
    </row>
    <row r="732" spans="1:49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142"/>
    </row>
    <row r="733" spans="1:49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142"/>
    </row>
    <row r="734" spans="1:49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142"/>
    </row>
    <row r="735" spans="1:49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142"/>
    </row>
    <row r="736" spans="1:49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142"/>
    </row>
    <row r="737" spans="1:49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142"/>
    </row>
    <row r="738" spans="1:49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142"/>
    </row>
    <row r="739" spans="1:49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142"/>
    </row>
    <row r="740" spans="1:49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142"/>
    </row>
    <row r="741" spans="1:49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142"/>
    </row>
    <row r="742" spans="1:49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142"/>
    </row>
    <row r="743" spans="1:49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142"/>
    </row>
    <row r="744" spans="1:49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142"/>
    </row>
    <row r="745" spans="1:49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142"/>
    </row>
    <row r="746" spans="1:49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142"/>
    </row>
    <row r="747" spans="1:49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142"/>
    </row>
    <row r="748" spans="1:49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142"/>
    </row>
    <row r="749" spans="1:49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142"/>
    </row>
    <row r="750" spans="1:49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142"/>
    </row>
    <row r="751" spans="1:49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142"/>
    </row>
    <row r="752" spans="1:49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142"/>
    </row>
    <row r="753" spans="1:49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142"/>
    </row>
    <row r="754" spans="1:49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142"/>
    </row>
    <row r="755" spans="1:49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142"/>
    </row>
    <row r="756" spans="1:49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142"/>
    </row>
    <row r="757" spans="1:49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142"/>
    </row>
    <row r="758" spans="1:49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142"/>
    </row>
    <row r="759" spans="1:49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142"/>
    </row>
    <row r="760" spans="1:49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142"/>
    </row>
    <row r="761" spans="1:49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142"/>
    </row>
    <row r="762" spans="1:49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142"/>
    </row>
    <row r="763" spans="1:49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142"/>
    </row>
    <row r="764" spans="1:49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142"/>
    </row>
    <row r="765" spans="1:49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142"/>
    </row>
    <row r="766" spans="1:49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142"/>
    </row>
    <row r="767" spans="1:49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142"/>
    </row>
    <row r="768" spans="1:49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142"/>
    </row>
    <row r="769" spans="1:49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142"/>
    </row>
    <row r="770" spans="1:49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142"/>
    </row>
    <row r="771" spans="1:49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142"/>
    </row>
    <row r="772" spans="1:49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142"/>
    </row>
    <row r="773" spans="1:49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142"/>
    </row>
    <row r="774" spans="1:49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142"/>
    </row>
    <row r="775" spans="1:49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142"/>
    </row>
    <row r="776" spans="1:49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142"/>
    </row>
    <row r="777" spans="1:49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142"/>
    </row>
    <row r="778" spans="1:49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142"/>
    </row>
    <row r="779" spans="1:49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142"/>
    </row>
    <row r="780" spans="1:49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142"/>
    </row>
    <row r="781" spans="1:49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142"/>
    </row>
    <row r="782" spans="1:49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142"/>
    </row>
    <row r="783" spans="1:49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142"/>
    </row>
    <row r="784" spans="1:49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142"/>
    </row>
    <row r="785" spans="1:49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142"/>
    </row>
    <row r="786" spans="1:49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142"/>
    </row>
    <row r="787" spans="1:49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142"/>
    </row>
    <row r="788" spans="1:49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142"/>
    </row>
    <row r="789" spans="1:49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142"/>
    </row>
    <row r="790" spans="1:49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142"/>
    </row>
    <row r="791" spans="1:49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142"/>
    </row>
    <row r="792" spans="1:49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142"/>
    </row>
    <row r="793" spans="1:49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142"/>
    </row>
    <row r="794" spans="1:49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142"/>
    </row>
    <row r="795" spans="1:49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142"/>
    </row>
    <row r="796" spans="1:49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142"/>
    </row>
    <row r="797" spans="1:49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142"/>
    </row>
    <row r="798" spans="1:49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142"/>
    </row>
    <row r="799" spans="1:49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142"/>
    </row>
    <row r="800" spans="1:49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142"/>
    </row>
    <row r="801" spans="1:49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142"/>
    </row>
    <row r="802" spans="1:49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142"/>
    </row>
    <row r="803" spans="1:49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142"/>
    </row>
    <row r="804" spans="1:49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142"/>
    </row>
    <row r="805" spans="1:49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142"/>
    </row>
    <row r="806" spans="1:49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142"/>
    </row>
    <row r="807" spans="1:49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142"/>
    </row>
    <row r="808" spans="1:49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142"/>
    </row>
    <row r="809" spans="1:49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142"/>
    </row>
    <row r="810" spans="1:49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142"/>
    </row>
    <row r="811" spans="1:49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142"/>
    </row>
    <row r="812" spans="1:49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142"/>
    </row>
    <row r="813" spans="1:49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142"/>
    </row>
    <row r="814" spans="1:49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142"/>
    </row>
    <row r="815" spans="1:49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142"/>
    </row>
    <row r="816" spans="1:49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142"/>
    </row>
    <row r="817" spans="1:49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142"/>
    </row>
    <row r="818" spans="1:49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142"/>
    </row>
    <row r="819" spans="1:49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142"/>
    </row>
    <row r="820" spans="1:49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142"/>
    </row>
    <row r="821" spans="1:49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142"/>
    </row>
    <row r="822" spans="1:49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142"/>
    </row>
    <row r="823" spans="1:49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142"/>
    </row>
    <row r="824" spans="1:49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142"/>
    </row>
    <row r="825" spans="1:49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142"/>
    </row>
    <row r="826" spans="1:49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142"/>
    </row>
    <row r="827" spans="1:49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142"/>
    </row>
    <row r="828" spans="1:49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142"/>
    </row>
    <row r="829" spans="1:49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142"/>
    </row>
    <row r="830" spans="1:49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142"/>
    </row>
    <row r="831" spans="1:49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142"/>
    </row>
    <row r="832" spans="1:49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142"/>
    </row>
    <row r="833" spans="1:49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142"/>
    </row>
    <row r="834" spans="1:49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142"/>
    </row>
    <row r="835" spans="1:49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142"/>
    </row>
    <row r="836" spans="1:49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142"/>
    </row>
    <row r="837" spans="1:49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142"/>
    </row>
    <row r="838" spans="1:49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142"/>
    </row>
    <row r="839" spans="1:49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142"/>
    </row>
    <row r="840" spans="1:49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142"/>
    </row>
    <row r="841" spans="1:49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142"/>
    </row>
    <row r="842" spans="1:49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142"/>
    </row>
    <row r="843" spans="1:49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142"/>
    </row>
    <row r="844" spans="1:49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142"/>
    </row>
    <row r="845" spans="1:49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142"/>
    </row>
    <row r="846" spans="1:49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142"/>
    </row>
    <row r="847" spans="1:49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142"/>
    </row>
    <row r="848" spans="1:49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142"/>
    </row>
    <row r="849" spans="1:49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142"/>
    </row>
    <row r="850" spans="1:49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142"/>
    </row>
    <row r="851" spans="1:49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142"/>
    </row>
    <row r="852" spans="1:49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142"/>
    </row>
    <row r="853" spans="1:49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142"/>
    </row>
    <row r="854" spans="1:49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142"/>
    </row>
    <row r="855" spans="1:49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142"/>
    </row>
    <row r="856" spans="1:49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142"/>
    </row>
    <row r="857" spans="1:49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142"/>
    </row>
    <row r="858" spans="1:49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142"/>
    </row>
    <row r="859" spans="1:49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142"/>
    </row>
    <row r="860" spans="1:49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142"/>
    </row>
    <row r="861" spans="1:49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142"/>
    </row>
    <row r="862" spans="1:49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142"/>
    </row>
    <row r="863" spans="1:49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142"/>
    </row>
    <row r="864" spans="1:49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142"/>
    </row>
    <row r="865" spans="1:49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142"/>
    </row>
    <row r="866" spans="1:49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142"/>
    </row>
    <row r="867" spans="1:49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142"/>
    </row>
    <row r="868" spans="1:49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142"/>
    </row>
    <row r="869" spans="1:49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142"/>
    </row>
    <row r="870" spans="1:49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142"/>
    </row>
    <row r="871" spans="1:49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142"/>
    </row>
    <row r="872" spans="1:49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142"/>
    </row>
    <row r="873" spans="1:49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142"/>
    </row>
    <row r="874" spans="1:49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142"/>
    </row>
    <row r="875" spans="1:49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142"/>
    </row>
    <row r="876" spans="1:49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142"/>
    </row>
    <row r="877" spans="1:49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142"/>
    </row>
    <row r="878" spans="1:49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142"/>
    </row>
    <row r="879" spans="1:49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142"/>
    </row>
    <row r="880" spans="1:49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142"/>
    </row>
    <row r="881" spans="1:49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142"/>
    </row>
    <row r="882" spans="1:49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142"/>
    </row>
    <row r="883" spans="1:49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142"/>
    </row>
    <row r="884" spans="1:49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142"/>
    </row>
    <row r="885" spans="1:49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142"/>
    </row>
    <row r="886" spans="1:49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142"/>
    </row>
    <row r="887" spans="1:49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142"/>
    </row>
    <row r="888" spans="1:49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142"/>
    </row>
    <row r="889" spans="1:49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142"/>
    </row>
    <row r="890" spans="1:49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142"/>
    </row>
    <row r="891" spans="1:49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142"/>
    </row>
    <row r="892" spans="1:49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142"/>
    </row>
    <row r="893" spans="1:49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142"/>
    </row>
    <row r="894" spans="1:49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142"/>
    </row>
    <row r="895" spans="1:49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142"/>
    </row>
    <row r="896" spans="1:49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142"/>
    </row>
    <row r="897" spans="1:49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142"/>
    </row>
    <row r="898" spans="1:49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142"/>
    </row>
    <row r="899" spans="1:49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142"/>
    </row>
    <row r="900" spans="1:49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142"/>
    </row>
    <row r="901" spans="1:49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142"/>
    </row>
    <row r="902" spans="1:49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142"/>
    </row>
    <row r="903" spans="1:49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142"/>
    </row>
    <row r="904" spans="1:49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142"/>
    </row>
    <row r="905" spans="1:49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142"/>
    </row>
    <row r="906" spans="1:49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142"/>
    </row>
    <row r="907" spans="1:49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142"/>
    </row>
    <row r="908" spans="1:49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142"/>
    </row>
    <row r="909" spans="1:49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142"/>
    </row>
    <row r="910" spans="1:49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142"/>
    </row>
    <row r="911" spans="1:49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142"/>
    </row>
    <row r="912" spans="1:49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142"/>
    </row>
    <row r="913" spans="1:49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142"/>
    </row>
    <row r="914" spans="1:49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142"/>
    </row>
    <row r="915" spans="1:49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142"/>
    </row>
    <row r="916" spans="1:49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142"/>
    </row>
    <row r="917" spans="1:49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142"/>
    </row>
    <row r="918" spans="1:49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142"/>
    </row>
    <row r="919" spans="1:49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142"/>
    </row>
    <row r="920" spans="1:49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142"/>
    </row>
    <row r="921" spans="1:49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142"/>
    </row>
    <row r="922" spans="1:49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142"/>
    </row>
    <row r="923" spans="1:49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142"/>
    </row>
    <row r="924" spans="1:49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142"/>
    </row>
    <row r="925" spans="1:49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142"/>
    </row>
    <row r="926" spans="1:49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142"/>
    </row>
    <row r="927" spans="1:49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142"/>
    </row>
    <row r="928" spans="1:49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142"/>
    </row>
    <row r="929" spans="1:49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142"/>
    </row>
    <row r="930" spans="1:49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142"/>
    </row>
    <row r="931" spans="1:49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142"/>
    </row>
    <row r="932" spans="1:49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142"/>
    </row>
    <row r="933" spans="1:49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142"/>
    </row>
    <row r="934" spans="1:49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142"/>
    </row>
    <row r="935" spans="1:49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142"/>
    </row>
    <row r="936" spans="1:49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142"/>
    </row>
    <row r="937" spans="1:49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142"/>
    </row>
    <row r="938" spans="1:49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142"/>
    </row>
    <row r="939" spans="1:49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142"/>
    </row>
    <row r="940" spans="1:49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142"/>
    </row>
    <row r="941" spans="1:49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142"/>
    </row>
    <row r="942" spans="1:49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142"/>
    </row>
    <row r="943" spans="1:49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142"/>
    </row>
    <row r="944" spans="1:49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142"/>
    </row>
    <row r="945" spans="1:49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142"/>
    </row>
    <row r="946" spans="1:49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142"/>
    </row>
    <row r="947" spans="1:49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142"/>
    </row>
    <row r="948" spans="1:49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142"/>
    </row>
    <row r="949" spans="1:49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142"/>
    </row>
    <row r="950" spans="1:49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142"/>
    </row>
    <row r="951" spans="1:49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142"/>
    </row>
    <row r="952" spans="1:49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142"/>
    </row>
    <row r="953" spans="1:49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142"/>
    </row>
    <row r="954" spans="1:49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142"/>
    </row>
    <row r="955" spans="1:49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142"/>
    </row>
    <row r="956" spans="1:49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142"/>
    </row>
    <row r="957" spans="1:49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142"/>
    </row>
    <row r="958" spans="1:49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142"/>
    </row>
    <row r="959" spans="1:49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142"/>
    </row>
    <row r="960" spans="1:49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142"/>
    </row>
    <row r="961" spans="1:49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142"/>
    </row>
    <row r="962" spans="1:49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142"/>
    </row>
    <row r="963" spans="1:49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142"/>
    </row>
    <row r="964" spans="1:49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142"/>
    </row>
    <row r="965" spans="1:49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142"/>
    </row>
    <row r="966" spans="1:49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142"/>
    </row>
    <row r="967" spans="1:49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142"/>
    </row>
    <row r="968" spans="1:49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142"/>
    </row>
    <row r="969" spans="1:49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142"/>
    </row>
    <row r="970" spans="1:49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142"/>
    </row>
    <row r="971" spans="1:49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142"/>
    </row>
    <row r="972" spans="1:49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142"/>
    </row>
    <row r="973" spans="1:49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142"/>
    </row>
    <row r="974" spans="1:49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142"/>
    </row>
    <row r="975" spans="1:49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142"/>
    </row>
    <row r="976" spans="1:49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142"/>
    </row>
    <row r="977" spans="1:49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142"/>
    </row>
    <row r="978" spans="1:49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142"/>
    </row>
    <row r="979" spans="1:49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142"/>
    </row>
    <row r="980" spans="1:49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142"/>
    </row>
    <row r="981" spans="1:49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142"/>
    </row>
    <row r="982" spans="1:49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142"/>
    </row>
    <row r="983" spans="1:49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142"/>
    </row>
    <row r="984" spans="1:49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142"/>
    </row>
    <row r="985" spans="1:49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142"/>
    </row>
    <row r="986" spans="1:49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142"/>
    </row>
    <row r="987" spans="1:49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142"/>
    </row>
    <row r="988" spans="1:49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142"/>
    </row>
    <row r="989" spans="1:49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142"/>
    </row>
    <row r="990" spans="1:49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142"/>
    </row>
    <row r="991" spans="1:49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142"/>
    </row>
    <row r="992" spans="1:49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142"/>
    </row>
    <row r="993" spans="1:49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142"/>
    </row>
    <row r="994" spans="1:49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142"/>
    </row>
    <row r="995" spans="1:49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142"/>
    </row>
    <row r="996" spans="1:49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142"/>
    </row>
    <row r="997" spans="1:49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142"/>
    </row>
    <row r="998" spans="1:49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142"/>
    </row>
    <row r="999" spans="1:49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142"/>
    </row>
    <row r="1000" spans="1:49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142"/>
    </row>
    <row r="1001" spans="1:49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142"/>
    </row>
    <row r="1002" spans="1:49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142"/>
    </row>
    <row r="1003" spans="1:49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142"/>
    </row>
    <row r="1004" spans="1:49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142"/>
    </row>
    <row r="1005" spans="1:49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9"/>
      <c r="AN1005" s="9"/>
      <c r="AO1005" s="9"/>
      <c r="AP1005" s="9"/>
      <c r="AQ1005" s="9"/>
      <c r="AR1005" s="9"/>
      <c r="AS1005" s="9"/>
      <c r="AT1005" s="9"/>
      <c r="AU1005" s="9"/>
      <c r="AV1005" s="9"/>
      <c r="AW1005" s="142"/>
    </row>
    <row r="1006" spans="1:49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9"/>
      <c r="AN1006" s="9"/>
      <c r="AO1006" s="9"/>
      <c r="AP1006" s="9"/>
      <c r="AQ1006" s="9"/>
      <c r="AR1006" s="9"/>
      <c r="AS1006" s="9"/>
      <c r="AT1006" s="9"/>
      <c r="AU1006" s="9"/>
      <c r="AV1006" s="9"/>
      <c r="AW1006" s="142"/>
    </row>
    <row r="1007" spans="1:49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9"/>
      <c r="AN1007" s="9"/>
      <c r="AO1007" s="9"/>
      <c r="AP1007" s="9"/>
      <c r="AQ1007" s="9"/>
      <c r="AR1007" s="9"/>
      <c r="AS1007" s="9"/>
      <c r="AT1007" s="9"/>
      <c r="AU1007" s="9"/>
      <c r="AV1007" s="9"/>
      <c r="AW1007" s="142"/>
    </row>
    <row r="1008" spans="1:49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9"/>
      <c r="AN1008" s="9"/>
      <c r="AO1008" s="9"/>
      <c r="AP1008" s="9"/>
      <c r="AQ1008" s="9"/>
      <c r="AR1008" s="9"/>
      <c r="AS1008" s="9"/>
      <c r="AT1008" s="9"/>
      <c r="AU1008" s="9"/>
      <c r="AV1008" s="9"/>
      <c r="AW1008" s="142"/>
    </row>
    <row r="1009" spans="1:49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9"/>
      <c r="AN1009" s="9"/>
      <c r="AO1009" s="9"/>
      <c r="AP1009" s="9"/>
      <c r="AQ1009" s="9"/>
      <c r="AR1009" s="9"/>
      <c r="AS1009" s="9"/>
      <c r="AT1009" s="9"/>
      <c r="AU1009" s="9"/>
      <c r="AV1009" s="9"/>
      <c r="AW1009" s="142"/>
    </row>
    <row r="1010" spans="1:49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9"/>
      <c r="AN1010" s="9"/>
      <c r="AO1010" s="9"/>
      <c r="AP1010" s="9"/>
      <c r="AQ1010" s="9"/>
      <c r="AR1010" s="9"/>
      <c r="AS1010" s="9"/>
      <c r="AT1010" s="9"/>
      <c r="AU1010" s="9"/>
      <c r="AV1010" s="9"/>
      <c r="AW1010" s="142"/>
    </row>
    <row r="1011" spans="1:49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9"/>
      <c r="AN1011" s="9"/>
      <c r="AO1011" s="9"/>
      <c r="AP1011" s="9"/>
      <c r="AQ1011" s="9"/>
      <c r="AR1011" s="9"/>
      <c r="AS1011" s="9"/>
      <c r="AT1011" s="9"/>
      <c r="AU1011" s="9"/>
      <c r="AV1011" s="9"/>
    </row>
    <row r="1012" spans="1:49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9"/>
      <c r="AN1012" s="9"/>
      <c r="AO1012" s="9"/>
      <c r="AP1012" s="9"/>
      <c r="AQ1012" s="9"/>
      <c r="AR1012" s="9"/>
      <c r="AS1012" s="9"/>
      <c r="AT1012" s="9"/>
      <c r="AU1012" s="9"/>
      <c r="AV1012" s="9"/>
    </row>
    <row r="1013" spans="1:49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9"/>
      <c r="AN1013" s="9"/>
      <c r="AO1013" s="9"/>
      <c r="AP1013" s="9"/>
      <c r="AQ1013" s="9"/>
      <c r="AR1013" s="9"/>
      <c r="AS1013" s="9"/>
      <c r="AT1013" s="9"/>
      <c r="AU1013" s="9"/>
      <c r="AV1013" s="9"/>
    </row>
    <row r="1014" spans="1:49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9"/>
      <c r="AN1014" s="9"/>
      <c r="AO1014" s="9"/>
      <c r="AP1014" s="9"/>
      <c r="AQ1014" s="9"/>
      <c r="AR1014" s="9"/>
      <c r="AS1014" s="9"/>
      <c r="AT1014" s="9"/>
      <c r="AU1014" s="9"/>
      <c r="AV1014" s="9"/>
    </row>
    <row r="1015" spans="1:49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9"/>
      <c r="AN1015" s="9"/>
      <c r="AO1015" s="9"/>
      <c r="AP1015" s="9"/>
      <c r="AQ1015" s="9"/>
      <c r="AR1015" s="9"/>
      <c r="AS1015" s="9"/>
      <c r="AT1015" s="9"/>
      <c r="AU1015" s="9"/>
      <c r="AV1015" s="9"/>
    </row>
    <row r="1016" spans="1:49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9"/>
      <c r="AN1016" s="9"/>
      <c r="AO1016" s="9"/>
      <c r="AP1016" s="9"/>
      <c r="AQ1016" s="9"/>
      <c r="AR1016" s="9"/>
      <c r="AS1016" s="9"/>
      <c r="AT1016" s="9"/>
      <c r="AU1016" s="9"/>
      <c r="AV1016" s="9"/>
    </row>
    <row r="1017" spans="1:49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9"/>
      <c r="AN1017" s="9"/>
      <c r="AO1017" s="9"/>
      <c r="AP1017" s="9"/>
      <c r="AQ1017" s="9"/>
      <c r="AR1017" s="9"/>
      <c r="AS1017" s="9"/>
      <c r="AT1017" s="9"/>
      <c r="AU1017" s="9"/>
      <c r="AV1017" s="9"/>
    </row>
    <row r="1018" spans="1:49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9"/>
      <c r="AN1018" s="9"/>
      <c r="AO1018" s="9"/>
      <c r="AP1018" s="9"/>
      <c r="AQ1018" s="9"/>
      <c r="AR1018" s="9"/>
      <c r="AS1018" s="9"/>
      <c r="AT1018" s="9"/>
      <c r="AU1018" s="9"/>
      <c r="AV1018" s="9"/>
    </row>
    <row r="1019" spans="1:49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9"/>
      <c r="AN1019" s="9"/>
      <c r="AO1019" s="9"/>
      <c r="AP1019" s="9"/>
      <c r="AQ1019" s="9"/>
      <c r="AR1019" s="9"/>
      <c r="AS1019" s="9"/>
      <c r="AT1019" s="9"/>
      <c r="AU1019" s="9"/>
      <c r="AV1019" s="9"/>
    </row>
    <row r="1020" spans="1:49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9"/>
      <c r="AN1020" s="9"/>
      <c r="AO1020" s="9"/>
      <c r="AP1020" s="9"/>
      <c r="AQ1020" s="9"/>
      <c r="AR1020" s="9"/>
      <c r="AS1020" s="9"/>
      <c r="AT1020" s="9"/>
      <c r="AU1020" s="9"/>
      <c r="AV1020" s="9"/>
    </row>
    <row r="1021" spans="1:49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9"/>
      <c r="AN1021" s="9"/>
      <c r="AO1021" s="9"/>
      <c r="AP1021" s="9"/>
      <c r="AQ1021" s="9"/>
      <c r="AR1021" s="9"/>
      <c r="AS1021" s="9"/>
      <c r="AT1021" s="9"/>
      <c r="AU1021" s="9"/>
      <c r="AV1021" s="9"/>
    </row>
    <row r="1022" spans="1:49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9"/>
      <c r="AN1022" s="9"/>
      <c r="AO1022" s="9"/>
      <c r="AP1022" s="9"/>
      <c r="AQ1022" s="9"/>
      <c r="AR1022" s="9"/>
      <c r="AS1022" s="9"/>
      <c r="AT1022" s="9"/>
      <c r="AU1022" s="9"/>
      <c r="AV1022" s="9"/>
    </row>
    <row r="1023" spans="1:49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9"/>
      <c r="AN1023" s="9"/>
      <c r="AO1023" s="9"/>
      <c r="AP1023" s="9"/>
      <c r="AQ1023" s="9"/>
      <c r="AR1023" s="9"/>
      <c r="AS1023" s="9"/>
      <c r="AT1023" s="9"/>
      <c r="AU1023" s="9"/>
      <c r="AV1023" s="9"/>
    </row>
    <row r="1024" spans="1:49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9"/>
      <c r="AN1024" s="9"/>
      <c r="AO1024" s="9"/>
      <c r="AP1024" s="9"/>
      <c r="AQ1024" s="9"/>
      <c r="AR1024" s="9"/>
      <c r="AS1024" s="9"/>
      <c r="AT1024" s="9"/>
      <c r="AU1024" s="9"/>
      <c r="AV1024" s="9"/>
    </row>
    <row r="1025" spans="1:48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9"/>
      <c r="AN1025" s="9"/>
      <c r="AO1025" s="9"/>
      <c r="AP1025" s="9"/>
      <c r="AQ1025" s="9"/>
      <c r="AR1025" s="9"/>
      <c r="AS1025" s="9"/>
      <c r="AT1025" s="9"/>
      <c r="AU1025" s="9"/>
      <c r="AV1025" s="9"/>
    </row>
    <row r="1026" spans="1:48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</row>
    <row r="1027" spans="1:48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</row>
    <row r="1028" spans="1:48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</row>
    <row r="1029" spans="1:48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</row>
    <row r="1030" spans="1:48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</row>
    <row r="1031" spans="1:48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</row>
    <row r="1032" spans="1:48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</row>
    <row r="1033" spans="1:48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</row>
    <row r="1034" spans="1:48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</row>
    <row r="1048161" spans="48:48">
      <c r="AV1048161" s="2" t="s">
        <v>269</v>
      </c>
    </row>
  </sheetData>
  <autoFilter ref="A6:BB219">
    <filterColumn colId="2" showButton="0"/>
    <filterColumn colId="19" showButton="0"/>
    <filterColumn colId="20" showButton="0"/>
    <filterColumn colId="21" showButton="0"/>
    <filterColumn colId="23" showButton="0"/>
    <filterColumn colId="24" showButton="0"/>
    <filterColumn colId="25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</autoFilter>
  <mergeCells count="53">
    <mergeCell ref="P6:P8"/>
    <mergeCell ref="O6:O8"/>
    <mergeCell ref="Q6:Q8"/>
    <mergeCell ref="W7:W8"/>
    <mergeCell ref="R6:R8"/>
    <mergeCell ref="T7:T8"/>
    <mergeCell ref="S6:S8"/>
    <mergeCell ref="V7:V8"/>
    <mergeCell ref="U7:U8"/>
    <mergeCell ref="T6:W6"/>
    <mergeCell ref="K6:K8"/>
    <mergeCell ref="M6:M8"/>
    <mergeCell ref="N6:N8"/>
    <mergeCell ref="A6:A8"/>
    <mergeCell ref="B6:B8"/>
    <mergeCell ref="I6:I8"/>
    <mergeCell ref="L6:L8"/>
    <mergeCell ref="G6:G8"/>
    <mergeCell ref="J6:J8"/>
    <mergeCell ref="C6:D6"/>
    <mergeCell ref="C7:C8"/>
    <mergeCell ref="F6:F8"/>
    <mergeCell ref="D7:D8"/>
    <mergeCell ref="E6:E8"/>
    <mergeCell ref="H6:H8"/>
    <mergeCell ref="AV2:AW3"/>
    <mergeCell ref="AQ7:AQ8"/>
    <mergeCell ref="AR7:AR8"/>
    <mergeCell ref="AS7:AS8"/>
    <mergeCell ref="AT7:AU7"/>
    <mergeCell ref="AV7:AV8"/>
    <mergeCell ref="A3:AU3"/>
    <mergeCell ref="AB6:AK6"/>
    <mergeCell ref="AL6:AL8"/>
    <mergeCell ref="AM6:AM8"/>
    <mergeCell ref="AN6:AV6"/>
    <mergeCell ref="AW6:AW8"/>
    <mergeCell ref="AB7:AB8"/>
    <mergeCell ref="AC7:AC8"/>
    <mergeCell ref="AD7:AE7"/>
    <mergeCell ref="AF7:AF8"/>
    <mergeCell ref="AO7:AO8"/>
    <mergeCell ref="AP7:AP8"/>
    <mergeCell ref="X6:AA6"/>
    <mergeCell ref="X7:X8"/>
    <mergeCell ref="Y7:Y8"/>
    <mergeCell ref="Z7:Z8"/>
    <mergeCell ref="AA7:AA8"/>
    <mergeCell ref="AG7:AH7"/>
    <mergeCell ref="AI7:AI8"/>
    <mergeCell ref="AJ7:AJ8"/>
    <mergeCell ref="AK7:AK8"/>
    <mergeCell ref="AN7:AN8"/>
  </mergeCells>
  <hyperlinks>
    <hyperlink ref="U83" r:id="rId1" display="https://etp.rosseti.ru/"/>
    <hyperlink ref="U84" r:id="rId2" display="https://etp.rosseti.ru/"/>
    <hyperlink ref="U85" r:id="rId3" display="https://etp.rosseti.ru/"/>
    <hyperlink ref="U110" r:id="rId4" display="https://etp.rosseti.ru/"/>
  </hyperlinks>
  <pageMargins left="0.23622047244094491" right="0.23622047244094491" top="0.74803149606299213" bottom="0.74803149606299213" header="0.31496062992125984" footer="0.31496062992125984"/>
  <pageSetup paperSize="8" scale="60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Справочник Вид продукции</vt:lpstr>
      <vt:lpstr>План закупки</vt:lpstr>
      <vt:lpstr>'План закупки'!Область_печати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Надежда Кузнецова</cp:lastModifiedBy>
  <cp:lastPrinted>2017-12-13T04:01:19Z</cp:lastPrinted>
  <dcterms:created xsi:type="dcterms:W3CDTF">2011-11-18T07:59:33Z</dcterms:created>
  <dcterms:modified xsi:type="dcterms:W3CDTF">2018-08-16T07:13:29Z</dcterms:modified>
</cp:coreProperties>
</file>